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4" documentId="120_S{2AC9BD13-BADA-5192-A53E-5A8FF88502F6}" xr6:coauthVersionLast="47" xr6:coauthVersionMax="47" xr10:uidLastSave="{90562645-291B-4218-BCE3-D929142FF82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9" l="1"/>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32" i="9"/>
  <c r="B33" i="9"/>
  <c r="B34" i="9"/>
  <c r="B35" i="9"/>
  <c r="B36" i="9"/>
  <c r="B37" i="9"/>
  <c r="B38" i="9"/>
  <c r="B39" i="9"/>
  <c r="B40" i="9"/>
  <c r="B41" i="9"/>
  <c r="B42" i="9"/>
  <c r="B43" i="9"/>
  <c r="B44" i="9"/>
  <c r="B45" i="9"/>
  <c r="B46" i="9"/>
  <c r="B47" i="9"/>
  <c r="B48" i="9"/>
  <c r="B49" i="9"/>
  <c r="B50" i="9"/>
  <c r="B51" i="9"/>
  <c r="G32" i="9"/>
  <c r="G33" i="9"/>
  <c r="G34" i="9"/>
  <c r="G35" i="9"/>
  <c r="G36" i="9"/>
  <c r="G37" i="9"/>
  <c r="G38" i="9"/>
  <c r="G39" i="9"/>
  <c r="G40" i="9"/>
  <c r="G41" i="9"/>
  <c r="G42" i="9"/>
  <c r="G43" i="9"/>
  <c r="G44" i="9"/>
  <c r="G45" i="9"/>
  <c r="G46" i="9"/>
  <c r="G47" i="9"/>
  <c r="G48" i="9"/>
  <c r="G49" i="9"/>
  <c r="G50" i="9"/>
  <c r="G51" i="9"/>
  <c r="I32" i="9"/>
  <c r="I33" i="9"/>
  <c r="I34" i="9"/>
  <c r="I35" i="9"/>
  <c r="I36" i="9"/>
  <c r="I37" i="9"/>
  <c r="I38" i="9"/>
  <c r="I39" i="9"/>
  <c r="I40" i="9"/>
  <c r="I41" i="9"/>
  <c r="I42" i="9"/>
  <c r="I43" i="9"/>
  <c r="I44" i="9"/>
  <c r="I45" i="9"/>
  <c r="I46" i="9"/>
  <c r="I47" i="9"/>
  <c r="I48" i="9"/>
  <c r="I49" i="9"/>
  <c r="I50" i="9"/>
  <c r="I51" i="9"/>
  <c r="L32" i="9"/>
  <c r="L33" i="9"/>
  <c r="L34" i="9"/>
  <c r="L35" i="9"/>
  <c r="L36" i="9"/>
  <c r="L37" i="9"/>
  <c r="L38" i="9"/>
  <c r="L39" i="9"/>
  <c r="L40" i="9"/>
  <c r="L41" i="9"/>
  <c r="L42" i="9"/>
  <c r="L43" i="9"/>
  <c r="L44" i="9"/>
  <c r="L45" i="9"/>
  <c r="L46" i="9"/>
  <c r="L47" i="9"/>
  <c r="L48" i="9"/>
  <c r="L49" i="9"/>
  <c r="L50" i="9"/>
  <c r="L51" i="9"/>
  <c r="J32" i="9"/>
  <c r="J33" i="9"/>
  <c r="J34" i="9"/>
  <c r="J35" i="9"/>
  <c r="J36" i="9"/>
  <c r="J37" i="9"/>
  <c r="J38" i="9"/>
  <c r="J39" i="9"/>
  <c r="J40" i="9"/>
  <c r="J41" i="9"/>
  <c r="J42" i="9"/>
  <c r="J43" i="9"/>
  <c r="J44" i="9"/>
  <c r="J45" i="9"/>
  <c r="J46" i="9"/>
  <c r="J47" i="9"/>
  <c r="J48" i="9"/>
  <c r="J49" i="9"/>
  <c r="J50" i="9"/>
  <c r="J51"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B12" i="9"/>
  <c r="B13" i="9"/>
  <c r="B14" i="9"/>
  <c r="B15" i="9"/>
  <c r="B16" i="9"/>
  <c r="B17" i="9"/>
  <c r="B18" i="9"/>
  <c r="B19" i="9"/>
  <c r="B20" i="9"/>
  <c r="B21" i="9"/>
  <c r="B22" i="9"/>
  <c r="B23" i="9"/>
  <c r="B24" i="9"/>
  <c r="B25" i="9"/>
  <c r="B26" i="9"/>
  <c r="B27" i="9"/>
  <c r="B28" i="9"/>
  <c r="B29" i="9"/>
  <c r="B30" i="9"/>
  <c r="B31" i="9"/>
  <c r="G12" i="9"/>
  <c r="G13" i="9"/>
  <c r="G14" i="9"/>
  <c r="G15" i="9"/>
  <c r="G16" i="9"/>
  <c r="G17" i="9"/>
  <c r="G18" i="9"/>
  <c r="G19" i="9"/>
  <c r="G20" i="9"/>
  <c r="G21" i="9"/>
  <c r="G22" i="9"/>
  <c r="G23" i="9"/>
  <c r="G24" i="9"/>
  <c r="G25" i="9"/>
  <c r="G26" i="9"/>
  <c r="G27" i="9"/>
  <c r="G28" i="9"/>
  <c r="G29" i="9"/>
  <c r="G30" i="9"/>
  <c r="G31" i="9"/>
  <c r="B2" i="9"/>
  <c r="B3" i="9"/>
  <c r="B4" i="9"/>
  <c r="B5" i="9"/>
  <c r="B6" i="9"/>
  <c r="B7" i="9"/>
  <c r="B8" i="9"/>
  <c r="B9" i="9"/>
  <c r="B10" i="9"/>
  <c r="B11" i="9"/>
  <c r="G11" i="9"/>
  <c r="G10" i="9"/>
  <c r="G9" i="9"/>
  <c r="G8" i="9"/>
  <c r="G7" i="9"/>
  <c r="G6" i="9"/>
  <c r="G5" i="9"/>
  <c r="G4" i="9"/>
  <c r="G3" i="9"/>
  <c r="G2" i="9"/>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I3" i="5"/>
  <c r="B5" i="5"/>
  <c r="G5" i="5"/>
  <c r="I5" i="5"/>
  <c r="J5" i="5"/>
  <c r="L5"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<sst xmlns="http://schemas.openxmlformats.org/spreadsheetml/2006/main" count="180284" uniqueCount="39125">
  <si>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</si>
  <si>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</si>
  <si>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</si>
  <si>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</si>
  <si>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</si>
  <si>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</si>
  <si>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</si>
  <si>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</si>
  <si>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</si>
  <si>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</si>
  <si>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</si>
  <si>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</si>
  <si>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</si>
  <si>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</si>
  <si>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</si>
  <si>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</si>
  <si>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</si>
  <si>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</si>
  <si>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</si>
  <si>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</si>
  <si>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</si>
  <si>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</si>
  <si>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</si>
  <si>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</si>
  <si>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</si>
  <si>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</si>
  <si>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</si>
  <si>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</si>
  <si>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</si>
  <si>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</si>
  <si>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</si>
  <si>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</si>
  <si>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</si>
  <si>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</si>
  <si>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</si>
  <si>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</si>
  <si>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</si>
  <si>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</si>
  <si>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</si>
  <si>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</si>
  <si>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</si>
  <si>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</si>
  <si>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</si>
  <si>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</si>
  <si>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</si>
  <si>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</si>
  <si>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</si>
  <si>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</si>
  <si>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</si>
  <si>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</si>
  <si>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</si>
  <si>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</si>
  <si>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</si>
  <si>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</si>
  <si>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</si>
  <si>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</si>
  <si>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</si>
  <si>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</si>
  <si>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</si>
  <si>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</si>
  <si>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</si>
  <si>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</si>
  <si>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</si>
  <si>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</si>
  <si>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</si>
  <si>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</si>
  <si>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</si>
  <si>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</si>
  <si>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</si>
  <si>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</si>
  <si>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</si>
  <si>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</si>
  <si>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</si>
  <si>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</si>
  <si>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</si>
  <si>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</si>
  <si>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</si>
  <si>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</si>
  <si>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</si>
  <si>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</si>
  <si>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</si>
  <si>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</si>
  <si>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</si>
  <si>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</si>
  <si>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</si>
  <si>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</si>
  <si>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</si>
  <si>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</si>
  <si>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</si>
  <si>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</si>
  <si>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</si>
  <si>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</si>
  <si>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</si>
  <si>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</si>
  <si>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</si>
  <si>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</si>
  <si>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</si>
  <si>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</si>
  <si>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</si>
  <si>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</si>
  <si>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</si>
  <si>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</si>
  <si>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</si>
  <si>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</si>
  <si>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</si>
  <si>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</si>
  <si>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</si>
  <si>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</si>
  <si>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</si>
  <si>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</si>
  <si>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</si>
  <si>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</si>
  <si>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</si>
  <si>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</si>
  <si>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</si>
  <si>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</si>
  <si>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</si>
  <si>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</si>
  <si>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</si>
  <si>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</si>
  <si>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</si>
  <si>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</si>
  <si>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</si>
  <si>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</si>
  <si>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</si>
  <si>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</si>
  <si>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</si>
  <si>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</si>
  <si>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</si>
  <si>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</si>
  <si>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</si>
  <si>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</si>
  <si>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</si>
  <si>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</si>
  <si>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</si>
  <si>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</si>
  <si>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</si>
  <si>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</si>
  <si>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</si>
  <si>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</si>
  <si>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</si>
  <si>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</si>
  <si>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</si>
  <si>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</si>
  <si>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</si>
  <si>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</si>
  <si>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</si>
  <si>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</si>
  <si>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</si>
  <si>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</si>
  <si>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</si>
  <si>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</si>
  <si>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</si>
  <si>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</si>
  <si>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</si>
  <si>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</si>
  <si>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</si>
  <si>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</si>
  <si>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</si>
  <si>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</si>
  <si>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</si>
  <si>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</si>
  <si>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</si>
  <si>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</si>
  <si>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</si>
  <si>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</si>
  <si>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</si>
  <si>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</si>
  <si>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</si>
  <si>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</si>
  <si>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</si>
  <si>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</si>
  <si>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</si>
  <si>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</si>
  <si>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</si>
  <si>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</si>
  <si>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</si>
  <si>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</si>
  <si>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</si>
  <si>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</si>
  <si>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</si>
  <si>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</si>
  <si>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</si>
  <si>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</si>
  <si>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</si>
  <si>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</si>
  <si>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</si>
  <si>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</si>
  <si>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</si>
  <si>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</si>
  <si>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</si>
  <si>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</si>
  <si>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</si>
  <si>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</si>
  <si>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</si>
  <si>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</si>
  <si>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</si>
  <si>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</si>
  <si>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</si>
  <si>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</si>
  <si>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</si>
  <si>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</si>
  <si>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</si>
  <si>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</si>
  <si>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</si>
  <si>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</si>
  <si>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</si>
  <si>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</si>
  <si>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</si>
  <si>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</si>
  <si>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</si>
  <si>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</si>
  <si>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</si>
  <si>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</si>
  <si>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</si>
  <si>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</si>
  <si>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</si>
  <si>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</si>
  <si>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</si>
  <si>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</si>
  <si>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</si>
  <si>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</si>
  <si>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</si>
  <si>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</si>
  <si>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</si>
  <si>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</si>
  <si>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</si>
  <si>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</si>
  <si>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</si>
  <si>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</si>
  <si>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</si>
  <si>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</si>
  <si>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</si>
  <si>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</si>
  <si>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</si>
  <si>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</si>
  <si>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</si>
  <si>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</si>
  <si>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</si>
  <si>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</si>
  <si>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</si>
  <si>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</si>
  <si>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</si>
  <si>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</si>
  <si>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</si>
  <si>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</si>
  <si>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</si>
  <si>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</si>
  <si>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</si>
  <si>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</si>
  <si>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</si>
  <si>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</si>
  <si>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</si>
  <si>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</si>
  <si>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</si>
  <si>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</si>
  <si>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</si>
  <si>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</si>
  <si>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</si>
  <si>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</si>
  <si>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</si>
  <si>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</si>
  <si>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</si>
  <si>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</si>
  <si>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</si>
  <si>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</si>
  <si>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</si>
  <si>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</si>
  <si>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</si>
  <si>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</si>
  <si>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</si>
  <si>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</si>
  <si>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</si>
  <si>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</si>
  <si>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</si>
  <si>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</si>
  <si>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</si>
  <si>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</si>
  <si>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</si>
  <si>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</si>
  <si>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</si>
  <si>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</si>
  <si>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</si>
  <si>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</si>
  <si>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</si>
  <si>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</si>
  <si>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</si>
  <si>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</si>
  <si>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</si>
  <si>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</si>
  <si>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</si>
  <si>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</si>
  <si>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</si>
  <si>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</si>
  <si>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</si>
  <si>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</si>
  <si>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</si>
  <si>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</si>
  <si>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</si>
  <si>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</si>
  <si>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</si>
  <si>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</si>
  <si>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</si>
  <si>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</si>
  <si>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</si>
  <si>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</si>
  <si>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</si>
  <si>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</si>
  <si>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</si>
  <si>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</si>
  <si>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</si>
  <si>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</si>
  <si>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</si>
  <si>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</si>
  <si>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</si>
  <si>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</si>
  <si>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</si>
  <si>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</si>
  <si>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</si>
  <si>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</si>
  <si>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</si>
  <si>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</si>
  <si>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</si>
  <si>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</si>
  <si>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</si>
  <si>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</si>
  <si>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</si>
  <si>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</si>
  <si>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</si>
  <si>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</si>
  <si>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</si>
  <si>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</si>
  <si>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</si>
  <si>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</si>
  <si>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</si>
  <si>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</si>
  <si>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</si>
  <si>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</si>
  <si>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</si>
  <si>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</si>
  <si>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</si>
  <si>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</si>
  <si>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</si>
  <si>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</si>
  <si>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</si>
  <si>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</si>
  <si>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</si>
  <si>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</si>
  <si>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</si>
  <si>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</si>
  <si>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</si>
  <si>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</si>
  <si>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</si>
  <si>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</si>
  <si>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</si>
  <si>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</si>
  <si>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</si>
  <si>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</si>
  <si>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</si>
  <si>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</si>
  <si>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</si>
  <si>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</si>
  <si>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</si>
  <si>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</si>
  <si>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</si>
  <si>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</si>
  <si>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</si>
  <si>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</si>
  <si>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</si>
  <si>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</si>
  <si>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</si>
  <si>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</si>
  <si>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</si>
  <si>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</si>
  <si>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</si>
  <si>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</si>
  <si>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</si>
  <si>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</si>
  <si>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</si>
  <si>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</si>
  <si>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</si>
  <si>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</si>
  <si>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</si>
  <si>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</si>
  <si>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</si>
  <si>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</si>
  <si>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</si>
  <si>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</si>
  <si>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</si>
  <si>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</si>
  <si>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</si>
  <si>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</si>
  <si>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</si>
  <si>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</si>
  <si>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</si>
  <si>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</si>
  <si>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</si>
  <si>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</si>
  <si>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</si>
  <si>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</si>
  <si>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</si>
  <si>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</si>
  <si>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</si>
  <si>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</si>
  <si>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</si>
  <si>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</si>
  <si>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</si>
  <si>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</si>
  <si>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</si>
  <si>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</si>
  <si>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</si>
  <si>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</si>
  <si>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</si>
  <si>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</si>
  <si>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</si>
  <si>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</si>
  <si>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</si>
  <si>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</si>
  <si>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</si>
  <si>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</si>
  <si>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</si>
  <si>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</si>
  <si>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</si>
  <si>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</si>
  <si>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</si>
  <si>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</si>
  <si>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</si>
  <si>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</si>
  <si>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</si>
  <si>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</si>
  <si>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</si>
  <si>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</si>
  <si>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</si>
  <si>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</si>
  <si>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</si>
  <si>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</si>
  <si>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</si>
  <si>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</si>
  <si>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</si>
  <si>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</si>
  <si>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</si>
  <si>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</si>
  <si>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</si>
  <si>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</si>
  <si>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</si>
  <si>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</si>
  <si>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</si>
  <si>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</si>
  <si>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</si>
  <si>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</si>
  <si>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</si>
  <si>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</si>
  <si>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</si>
  <si>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</si>
  <si>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</si>
  <si>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</si>
  <si>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</si>
  <si>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</si>
  <si>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</si>
  <si>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</si>
  <si>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</si>
  <si>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</si>
  <si>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</si>
  <si>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</si>
  <si>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</si>
  <si>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</si>
  <si>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</si>
  <si>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</si>
  <si>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</si>
  <si>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</si>
  <si>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</si>
  <si>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</si>
  <si>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</si>
  <si>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</si>
  <si>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</si>
  <si>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</si>
  <si>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</si>
  <si>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</si>
  <si>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</si>
  <si>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</si>
  <si>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</si>
  <si>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</si>
  <si>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</si>
  <si>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</si>
  <si>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</si>
  <si>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</si>
  <si>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</si>
  <si>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</si>
  <si>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</si>
  <si>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</si>
  <si>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</si>
  <si>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</si>
  <si>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</si>
  <si>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</si>
  <si>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</si>
  <si>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</si>
  <si>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</si>
  <si>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</si>
  <si>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</si>
  <si>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</si>
  <si>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</si>
  <si>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</si>
  <si>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</si>
  <si>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</si>
  <si>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</si>
  <si>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</si>
  <si>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</si>
  <si>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</si>
  <si>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</si>
  <si>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</si>
  <si>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</si>
  <si>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</si>
  <si>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</si>
  <si>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</si>
  <si>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</si>
  <si>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</si>
  <si>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</si>
  <si>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</si>
  <si>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</si>
  <si>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</si>
  <si>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</si>
  <si>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</si>
  <si>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</si>
  <si>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</si>
  <si>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</si>
  <si>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</si>
  <si>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</si>
  <si>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</si>
  <si>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</si>
  <si>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</si>
  <si>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</si>
  <si>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</si>
  <si>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</si>
  <si>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</si>
  <si>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</si>
  <si>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</si>
  <si>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</si>
  <si>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</si>
  <si>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</si>
  <si>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</si>
  <si>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</si>
  <si>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</si>
  <si>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</si>
  <si>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</si>
  <si>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</si>
  <si>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</si>
  <si>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</si>
  <si>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</si>
  <si>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</si>
  <si>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</si>
  <si>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</si>
  <si>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</si>
  <si>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</si>
  <si>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</si>
  <si>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</si>
  <si>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</si>
  <si>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</si>
  <si>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</si>
  <si>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</si>
  <si>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</si>
  <si>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</si>
  <si>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</si>
  <si>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</si>
  <si>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</si>
  <si>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</si>
  <si>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</si>
  <si>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</si>
  <si>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</si>
  <si>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</si>
  <si>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</si>
  <si>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</si>
  <si>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</si>
  <si>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</si>
  <si>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</si>
  <si>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</si>
  <si>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</si>
  <si>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</si>
  <si>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</si>
  <si>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</si>
  <si>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</si>
  <si>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</si>
  <si>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</si>
  <si>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</si>
  <si>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</si>
  <si>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</si>
  <si>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</si>
  <si>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</si>
  <si>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</si>
  <si>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</si>
  <si>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</si>
  <si>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</si>
  <si>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</si>
  <si>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</si>
  <si>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</si>
  <si>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</si>
  <si>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</si>
  <si>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</si>
  <si>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</si>
  <si>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</si>
  <si>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</si>
  <si>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</si>
  <si>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</si>
  <si>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</si>
  <si>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</si>
  <si>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</si>
  <si>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</si>
  <si>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</si>
  <si>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</si>
  <si>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</si>
  <si>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</si>
  <si>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</si>
  <si>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</si>
  <si>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</si>
  <si>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</si>
  <si>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</si>
  <si>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</si>
  <si>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</si>
  <si>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</si>
  <si>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</si>
  <si>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</si>
  <si>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</si>
  <si>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</si>
  <si>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</si>
  <si>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</si>
  <si>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</si>
  <si>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</si>
  <si>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</si>
  <si>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</si>
  <si>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</si>
  <si>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</si>
  <si>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</si>
  <si>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</si>
  <si>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</si>
  <si>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</si>
  <si>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</si>
  <si>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</si>
  <si>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</si>
  <si>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</si>
  <si>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</si>
  <si>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</si>
  <si>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</si>
  <si>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</si>
  <si>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</si>
  <si>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</si>
  <si>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</si>
  <si>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</si>
  <si>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</si>
  <si>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</si>
  <si>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</si>
  <si>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</si>
  <si>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</si>
  <si>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</si>
  <si>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</si>
  <si>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</si>
  <si>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</si>
  <si>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</si>
  <si>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</si>
  <si>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</si>
  <si>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</si>
  <si>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</si>
  <si>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</si>
  <si>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</si>
  <si>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</si>
  <si>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</si>
  <si>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</si>
  <si>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</si>
  <si>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</si>
  <si>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</si>
  <si>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</si>
  <si>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</si>
  <si>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</si>
  <si>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</si>
  <si>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</si>
  <si>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</si>
  <si>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</si>
  <si>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</si>
  <si>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</si>
  <si>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</si>
  <si>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</si>
  <si>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</si>
  <si>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</si>
  <si>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</si>
  <si>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</si>
  <si>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</si>
  <si>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</si>
  <si>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</si>
  <si>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</si>
  <si>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</si>
  <si>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</si>
  <si>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</si>
  <si>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</si>
  <si>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</si>
  <si>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</si>
  <si>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</si>
  <si>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</si>
  <si>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</si>
  <si>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</si>
  <si>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</si>
  <si>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</si>
  <si>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</si>
  <si>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</si>
  <si>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</si>
  <si>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</si>
  <si>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</si>
  <si>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</si>
  <si>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</si>
  <si>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</si>
  <si>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</si>
  <si>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</si>
  <si>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</si>
  <si>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</si>
  <si>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</si>
  <si>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</si>
  <si>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</si>
  <si>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</si>
  <si>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</si>
  <si>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</si>
  <si>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</si>
  <si>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</si>
  <si>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</si>
  <si>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</si>
  <si>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</si>
  <si>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</si>
  <si>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</si>
  <si>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</si>
  <si>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</si>
  <si>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</si>
  <si>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</si>
  <si>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</si>
  <si>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</si>
  <si>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</si>
  <si>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</si>
  <si>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</si>
  <si>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</si>
  <si>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</si>
  <si>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</si>
  <si>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</si>
  <si>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</si>
  <si>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</si>
  <si>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</si>
  <si>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</si>
  <si>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</si>
  <si>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</si>
  <si>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</si>
  <si>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</si>
  <si>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</si>
  <si>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</si>
  <si>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</si>
  <si>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</si>
  <si>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</si>
  <si>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</si>
  <si>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</si>
  <si>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</si>
  <si>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</si>
  <si>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</si>
  <si>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</si>
  <si>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</si>
  <si>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</si>
  <si>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</si>
  <si>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</si>
  <si>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</si>
  <si>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</si>
  <si>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</si>
  <si>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</si>
  <si>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</si>
  <si>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</si>
  <si>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</si>
  <si>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</si>
  <si>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</si>
  <si>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</si>
  <si>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</si>
  <si>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</si>
  <si>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</si>
  <si>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</si>
  <si>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</si>
  <si>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</si>
  <si>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</si>
  <si>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</si>
  <si>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</si>
  <si>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</si>
  <si>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</si>
  <si>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</si>
  <si>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</si>
  <si>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</si>
  <si>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</si>
  <si>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</si>
  <si>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</si>
  <si>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</si>
  <si>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</si>
  <si>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</si>
  <si>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</si>
  <si>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</si>
  <si>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</si>
  <si>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</si>
  <si>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</si>
  <si>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</si>
  <si>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</si>
  <si>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</si>
  <si>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</si>
  <si>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</si>
  <si>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</si>
  <si>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</si>
  <si>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</si>
  <si>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</si>
  <si>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</si>
  <si>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</si>
  <si>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</si>
  <si>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</si>
  <si>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</si>
  <si>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</si>
  <si>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</si>
  <si>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</si>
  <si>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</si>
  <si>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</si>
  <si>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</si>
  <si>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</si>
  <si>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</si>
  <si>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</si>
  <si>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</si>
  <si>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</si>
  <si>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</si>
  <si>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</si>
  <si>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</si>
  <si>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</si>
  <si>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</si>
  <si>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</si>
  <si>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</si>
  <si>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</si>
  <si>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</si>
  <si>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</si>
  <si>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</si>
  <si>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</si>
  <si>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</si>
  <si>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</si>
  <si>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</si>
  <si>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</si>
  <si>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</si>
  <si>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</si>
  <si>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</si>
  <si>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</si>
  <si>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</si>
  <si>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</si>
  <si>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</si>
  <si>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</si>
  <si>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</si>
  <si>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</si>
  <si>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</si>
  <si>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</si>
  <si>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</si>
  <si>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</si>
  <si>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</si>
  <si>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</si>
  <si>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</si>
  <si>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</si>
  <si>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</si>
  <si>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</si>
  <si>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</si>
  <si>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</si>
  <si>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</si>
  <si>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</si>
  <si>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</si>
  <si>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</si>
  <si>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</si>
  <si>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</si>
  <si>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</si>
  <si>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</si>
  <si>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</si>
  <si>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</si>
  <si>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</si>
  <si>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</si>
  <si>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</si>
  <si>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</si>
  <si>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</si>
  <si>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</si>
  <si>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</si>
  <si>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</si>
  <si>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</si>
  <si>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</si>
  <si>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</si>
  <si>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</si>
  <si>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</si>
  <si>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</si>
  <si>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</si>
  <si>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</si>
  <si>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</si>
  <si>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</si>
  <si>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</si>
  <si>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</si>
  <si>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</si>
  <si>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</si>
  <si>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</si>
  <si>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</si>
  <si>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</si>
  <si>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</si>
  <si>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</si>
  <si>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</si>
  <si>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</si>
  <si>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</si>
  <si>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</si>
  <si>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</si>
  <si>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</si>
  <si>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</si>
  <si>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</si>
  <si>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</si>
  <si>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</si>
  <si>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</si>
  <si>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</si>
  <si>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</si>
  <si>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</si>
  <si>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</si>
  <si>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</si>
  <si>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</si>
  <si>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</si>
  <si>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</si>
  <si>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</si>
  <si>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</si>
  <si>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</si>
  <si>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</si>
  <si>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</si>
  <si>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</si>
  <si>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</si>
  <si>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</si>
  <si>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</si>
  <si>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</si>
  <si>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</si>
  <si>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</si>
  <si>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</si>
  <si>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</si>
  <si>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</si>
  <si>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</si>
  <si>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</si>
  <si>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</si>
  <si>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</si>
  <si>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</si>
  <si>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</si>
  <si>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</si>
  <si>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</si>
  <si>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</si>
  <si>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</si>
  <si>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</si>
  <si>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</si>
  <si>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</si>
  <si>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</si>
  <si>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</si>
  <si>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</si>
  <si>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</si>
  <si>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</si>
  <si>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</si>
  <si>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</si>
  <si>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</si>
  <si>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</si>
  <si>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</si>
  <si>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</si>
  <si>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</si>
  <si>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</si>
  <si>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</si>
  <si>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</si>
  <si>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</si>
  <si>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</si>
  <si>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</si>
  <si>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</si>
  <si>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</si>
  <si>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</si>
  <si>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</si>
  <si>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</si>
  <si>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</si>
  <si>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</si>
  <si>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</si>
  <si>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</si>
  <si>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</si>
  <si>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</si>
  <si>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</si>
  <si>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</si>
  <si>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</si>
  <si>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</si>
  <si>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</si>
  <si>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</si>
  <si>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</si>
  <si>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</si>
  <si>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</si>
  <si>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</si>
  <si>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</si>
  <si>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</si>
  <si>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</si>
  <si>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</si>
  <si>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</si>
  <si>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</si>
  <si>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</si>
  <si>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</si>
  <si>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</si>
  <si>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</si>
  <si>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</si>
  <si>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</si>
  <si>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</si>
  <si>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</si>
  <si>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</si>
  <si>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</si>
  <si>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</si>
  <si>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</si>
  <si>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</si>
  <si>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</si>
  <si>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</si>
  <si>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</si>
  <si>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</si>
  <si>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</si>
  <si>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</si>
  <si>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</si>
  <si>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</si>
  <si>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</si>
  <si>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</si>
  <si>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</si>
  <si>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</si>
  <si>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</si>
  <si>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</si>
  <si>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</si>
  <si>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</si>
  <si>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</si>
  <si>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</si>
  <si>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</si>
  <si>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</si>
  <si>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</si>
  <si>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</si>
  <si>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</si>
  <si>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</si>
  <si>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</si>
  <si>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</si>
  <si>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</si>
  <si>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</si>
  <si>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</si>
  <si>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</si>
  <si>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</si>
  <si>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</si>
  <si>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</si>
  <si>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</si>
  <si>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</si>
  <si>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</si>
  <si>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</si>
  <si>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</si>
  <si>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</si>
  <si>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</si>
  <si>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</si>
  <si>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</si>
  <si>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</si>
  <si>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</si>
  <si>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</si>
  <si>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</si>
  <si>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</si>
  <si>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</si>
  <si>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</si>
  <si>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</si>
  <si>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</si>
  <si>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</si>
  <si>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</si>
  <si>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</si>
  <si>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</si>
  <si>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</si>
  <si>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</si>
  <si>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</si>
  <si>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</si>
  <si>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</si>
  <si>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</si>
  <si>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</si>
  <si>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</si>
  <si>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</si>
  <si>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</si>
  <si>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</si>
  <si>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</si>
  <si>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</si>
  <si>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</si>
  <si>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</si>
  <si>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</si>
  <si>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</si>
  <si>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</si>
  <si>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</si>
  <si>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</si>
  <si>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</si>
  <si>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</si>
  <si>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</si>
  <si>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</si>
  <si>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</si>
  <si>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</si>
  <si>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</si>
  <si>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</si>
  <si>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</si>
  <si>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</si>
  <si>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</si>
  <si>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</si>
  <si>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</si>
  <si>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</si>
  <si>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</si>
  <si>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</si>
  <si>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</si>
  <si>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</si>
  <si>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</si>
  <si>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</si>
  <si>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</si>
  <si>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</si>
  <si>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</si>
  <si>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</si>
  <si>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</si>
  <si>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</si>
  <si>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</si>
  <si>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</si>
  <si>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</si>
  <si>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</si>
  <si>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</si>
  <si>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</si>
  <si>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</si>
  <si>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</si>
  <si>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</si>
  <si>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</si>
  <si>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</si>
  <si>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</si>
  <si>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</si>
  <si>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</si>
  <si>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</si>
  <si>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</si>
  <si>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</si>
  <si>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</si>
  <si>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</si>
  <si>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</si>
  <si>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</si>
  <si>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</si>
  <si>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</si>
  <si>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</si>
  <si>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</si>
  <si>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</si>
  <si>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</si>
  <si>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</si>
  <si>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</si>
  <si>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</si>
  <si>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</si>
  <si>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</si>
  <si>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</si>
  <si>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</si>
  <si>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</si>
  <si>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</si>
  <si>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</si>
  <si>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</si>
  <si>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</si>
  <si>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</si>
  <si>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</si>
  <si>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</si>
  <si>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</si>
  <si>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</si>
  <si>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</si>
  <si>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</si>
  <si>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</si>
  <si>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</si>
  <si>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</si>
  <si>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</si>
  <si>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</si>
  <si>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</si>
  <si>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</si>
  <si>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</si>
  <si>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</si>
  <si>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</si>
  <si>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</si>
  <si>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</si>
  <si>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</si>
  <si>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</si>
  <si>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</si>
  <si>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</si>
  <si>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</si>
  <si>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</si>
  <si>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</si>
  <si>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</si>
  <si>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</si>
  <si>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</si>
  <si>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</si>
  <si>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</si>
  <si>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</si>
  <si>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</si>
  <si>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</si>
  <si>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</si>
  <si>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</si>
  <si>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</si>
  <si>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</si>
  <si>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</si>
  <si>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</si>
  <si>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</si>
  <si>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</si>
  <si>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</si>
  <si>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</si>
  <si>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</si>
  <si>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</si>
  <si>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</si>
  <si>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</si>
  <si>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</si>
  <si>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</si>
  <si>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</si>
  <si>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</si>
  <si>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</si>
  <si>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</si>
  <si>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</si>
  <si>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</si>
  <si>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</si>
  <si>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</si>
  <si>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</si>
  <si>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</si>
  <si>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</si>
  <si>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</si>
  <si>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</si>
  <si>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</si>
  <si>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</si>
  <si>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</si>
  <si>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</si>
  <si>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</si>
  <si>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</si>
  <si>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</si>
  <si>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</si>
  <si>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</si>
  <si>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</si>
  <si>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</si>
  <si>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</si>
  <si>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</si>
  <si>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</si>
  <si>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</si>
  <si>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</si>
  <si>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</si>
  <si>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</si>
  <si>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</si>
  <si>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</si>
  <si>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</si>
  <si>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</si>
  <si>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</si>
  <si>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</si>
  <si>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</si>
  <si>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</si>
  <si>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</si>
  <si>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</si>
  <si>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</si>
  <si>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</si>
  <si>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</si>
  <si>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</si>
  <si>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</si>
  <si>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</si>
  <si>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</si>
  <si>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</si>
  <si>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</si>
  <si>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</si>
  <si>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</si>
  <si>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</si>
  <si>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</si>
  <si>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</si>
  <si>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</si>
  <si>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</si>
  <si>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</si>
  <si>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</si>
  <si>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</si>
  <si>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</si>
  <si>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</si>
  <si>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</si>
  <si>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</si>
  <si>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</si>
  <si>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</si>
  <si>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</si>
  <si>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</si>
  <si>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</si>
  <si>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</si>
  <si>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</si>
  <si>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</si>
  <si>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</si>
  <si>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</si>
  <si>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</si>
  <si>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</si>
  <si>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</si>
  <si>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</si>
  <si>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</si>
  <si>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</si>
  <si>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</si>
  <si>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</si>
  <si>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</si>
  <si>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</si>
  <si>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</si>
  <si>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</si>
  <si>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</si>
  <si>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</si>
  <si>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</si>
  <si>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</si>
  <si>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</si>
  <si>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</si>
  <si>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</si>
  <si>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</si>
  <si>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</si>
  <si>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</si>
  <si>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</si>
  <si>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</si>
  <si>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</si>
  <si>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</si>
  <si>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</si>
  <si>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</si>
  <si>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</si>
  <si>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</si>
  <si>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</si>
  <si>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</si>
  <si>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</si>
  <si>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</si>
  <si>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</si>
  <si>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</si>
  <si>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</si>
  <si>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</si>
  <si>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</si>
  <si>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</si>
  <si>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</si>
  <si>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</si>
  <si>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</si>
  <si>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</si>
  <si>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</si>
  <si>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</si>
  <si>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</si>
  <si>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</si>
  <si>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</si>
  <si>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</si>
  <si>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</si>
  <si>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</si>
  <si>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</si>
  <si>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</si>
  <si>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</si>
  <si>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</si>
  <si>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</si>
  <si>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</si>
  <si>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</si>
  <si>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</si>
  <si>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</si>
  <si>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</si>
  <si>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</si>
  <si>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</si>
  <si>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</si>
  <si>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</si>
  <si>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</si>
  <si>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</si>
  <si>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</si>
  <si>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</si>
  <si>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</si>
  <si>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</si>
  <si>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</si>
  <si>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</si>
  <si>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</si>
  <si>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</si>
  <si>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</si>
  <si>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</si>
  <si>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</si>
  <si>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</si>
  <si>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</si>
  <si>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</si>
  <si>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</si>
  <si>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</si>
  <si>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</si>
  <si>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</si>
  <si>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</si>
  <si>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</si>
  <si>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</si>
  <si>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</si>
  <si>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</si>
  <si>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</si>
  <si>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</si>
  <si>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</si>
  <si>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</si>
  <si>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</si>
  <si>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</si>
  <si>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</si>
  <si>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</si>
  <si>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</si>
  <si>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</si>
  <si>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</si>
  <si>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</si>
  <si>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</si>
  <si>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</si>
  <si>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</si>
  <si>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</si>
  <si>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</si>
  <si>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</si>
  <si>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</si>
  <si>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</si>
  <si>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</si>
  <si>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</si>
  <si>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</si>
  <si>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</si>
  <si>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</si>
  <si>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</si>
  <si>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</si>
  <si>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</si>
  <si>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</si>
  <si>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</si>
  <si>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</si>
  <si>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</si>
  <si>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</si>
  <si>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</si>
  <si>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</si>
  <si>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</si>
  <si>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</si>
  <si>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</si>
  <si>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</si>
  <si>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</si>
  <si>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</si>
  <si>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</si>
  <si>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</si>
  <si>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</si>
  <si>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</si>
  <si>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</si>
  <si>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</si>
  <si>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</si>
  <si>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</si>
  <si>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</si>
  <si>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</si>
  <si>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</si>
  <si>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</si>
  <si>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</si>
  <si>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</si>
  <si>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</si>
  <si>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</si>
  <si>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</si>
  <si>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</si>
  <si>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</si>
  <si>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</si>
  <si>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</si>
  <si>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</si>
  <si>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</si>
  <si>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</si>
  <si>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</si>
  <si>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</si>
  <si>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</si>
  <si>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</si>
  <si>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</si>
  <si>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</si>
  <si>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</si>
  <si>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</si>
  <si>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</si>
  <si>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</si>
  <si>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</si>
  <si>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</si>
  <si>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</si>
  <si>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</si>
  <si>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</si>
  <si>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</si>
  <si>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</si>
  <si>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</si>
  <si>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</si>
  <si>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</si>
  <si>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</si>
  <si>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</si>
  <si>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</si>
  <si>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</si>
  <si>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</si>
  <si>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</si>
  <si>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</si>
  <si>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</si>
  <si>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</si>
  <si>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</si>
  <si>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</si>
  <si>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</si>
  <si>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</si>
  <si>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</si>
  <si>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</si>
  <si>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</si>
  <si>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</si>
  <si>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</si>
  <si>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</si>
  <si>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</si>
  <si>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</si>
  <si>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</si>
  <si>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</si>
  <si>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</si>
  <si>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</si>
  <si>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</si>
  <si>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</si>
  <si>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</si>
  <si>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</si>
  <si>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</si>
  <si>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</si>
  <si>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</si>
  <si>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</si>
  <si>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</si>
  <si>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</si>
  <si>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</si>
  <si>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</si>
  <si>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</si>
  <si>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</si>
  <si>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</si>
  <si>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</si>
  <si>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</si>
  <si>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</si>
  <si>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</si>
  <si>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</si>
  <si>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</si>
  <si>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</si>
  <si>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</si>
  <si>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</si>
  <si>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</si>
  <si>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</si>
  <si>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</si>
  <si>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</si>
  <si>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</si>
  <si>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</si>
  <si>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</si>
  <si>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</si>
  <si>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</si>
  <si>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</si>
  <si>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</si>
  <si>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</si>
  <si>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</si>
  <si>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</si>
  <si>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</si>
  <si>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</si>
  <si>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</si>
  <si>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</si>
  <si>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</si>
  <si>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</si>
  <si>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</si>
  <si>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</si>
  <si>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</si>
  <si>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</si>
  <si>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</si>
  <si>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</si>
  <si>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</si>
  <si>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</si>
  <si>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</si>
  <si>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</si>
  <si>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</si>
  <si>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</si>
  <si>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</si>
  <si>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</si>
  <si>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</si>
  <si>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</si>
  <si>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</si>
  <si>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</si>
  <si>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</si>
  <si>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</si>
  <si>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</si>
  <si>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</si>
  <si>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</si>
  <si>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</si>
  <si>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</si>
  <si>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</si>
  <si>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</si>
  <si>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</si>
  <si>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</si>
  <si>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</si>
  <si>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</si>
  <si>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</si>
  <si>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</si>
  <si>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</si>
  <si>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</si>
  <si>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</si>
  <si>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</si>
  <si>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</si>
  <si>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</si>
  <si>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</si>
  <si>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</si>
  <si>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</si>
  <si>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</si>
  <si>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</si>
  <si>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</si>
  <si>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</si>
  <si>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</si>
  <si>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</si>
  <si>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</si>
  <si>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</si>
  <si>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</si>
  <si>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</si>
  <si>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</si>
  <si>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</si>
  <si>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</si>
  <si>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</si>
  <si>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</si>
  <si>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</si>
  <si>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</si>
  <si>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</si>
  <si>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</si>
  <si>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</si>
  <si>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</si>
  <si>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</si>
  <si>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</si>
  <si>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</si>
  <si>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</si>
  <si>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</si>
  <si>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</si>
  <si>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</si>
  <si>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</si>
  <si>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</si>
  <si>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</si>
  <si>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</si>
  <si>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</si>
  <si>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</si>
  <si>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</si>
  <si>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</si>
  <si>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</si>
  <si>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</si>
  <si>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</si>
  <si>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</si>
  <si>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</si>
  <si>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</si>
  <si>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</si>
  <si>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</si>
  <si>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</si>
  <si>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</si>
  <si>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</si>
  <si>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</si>
  <si>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</si>
  <si>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</si>
  <si>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</si>
  <si>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</si>
  <si>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</si>
  <si>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</si>
  <si>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</si>
  <si>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</si>
  <si>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</si>
  <si>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</si>
  <si>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</si>
  <si>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</si>
  <si>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</si>
  <si>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</si>
  <si>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</si>
  <si>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</si>
  <si>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</si>
  <si>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</si>
  <si>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</si>
  <si>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</si>
  <si>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</si>
  <si>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</si>
  <si>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</si>
  <si>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</si>
  <si>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</si>
  <si>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</si>
  <si>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</si>
  <si>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</si>
  <si>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</si>
  <si>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</si>
  <si>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</si>
  <si>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</si>
  <si>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</si>
  <si>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</si>
  <si>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</si>
  <si>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</si>
  <si>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</si>
  <si>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</si>
  <si>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</si>
  <si>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</si>
  <si>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</si>
  <si>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</si>
  <si>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</si>
  <si>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</si>
  <si>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</si>
  <si>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</si>
  <si>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</si>
  <si>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</si>
  <si>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</si>
  <si>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</si>
  <si>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</si>
  <si>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</si>
  <si>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</si>
  <si>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</si>
  <si>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</si>
  <si>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</si>
  <si>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</si>
  <si>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</si>
  <si>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</si>
  <si>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</si>
  <si>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</si>
  <si>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</si>
  <si>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</si>
  <si>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</si>
  <si>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</si>
  <si>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</si>
  <si>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</si>
  <si>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</si>
  <si>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</si>
  <si>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</si>
  <si>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</si>
  <si>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</si>
  <si>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</si>
  <si>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</si>
  <si>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</si>
  <si>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</si>
  <si>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</si>
  <si>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</si>
  <si>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</si>
  <si>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</si>
  <si>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</si>
  <si>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</si>
  <si>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</si>
  <si>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</si>
  <si>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</si>
  <si>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</si>
  <si>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</si>
  <si>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</si>
  <si>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</si>
  <si>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</si>
  <si>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</si>
  <si>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</si>
  <si>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</si>
  <si>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</si>
  <si>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</si>
  <si>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</si>
  <si>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</si>
  <si>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</si>
  <si>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</si>
  <si>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</si>
  <si>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</si>
  <si>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</si>
  <si>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</si>
  <si>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</si>
  <si>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</si>
  <si>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</si>
  <si>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</si>
  <si>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</si>
  <si>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</si>
  <si>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</si>
  <si>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</si>
  <si>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</si>
  <si>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</si>
  <si>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</si>
  <si>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</si>
  <si>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</si>
  <si>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</si>
  <si>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</si>
  <si>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</si>
  <si>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</si>
  <si>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</si>
  <si>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</si>
  <si>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</si>
  <si>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</si>
  <si>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</si>
  <si>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</si>
  <si>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</si>
  <si>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</si>
  <si>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</si>
  <si>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</si>
  <si>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</si>
  <si>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</si>
  <si>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</si>
  <si>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</si>
  <si>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</si>
  <si>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</si>
  <si>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</si>
  <si>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</si>
  <si>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</si>
  <si>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</si>
  <si>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</si>
  <si>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</si>
  <si>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</si>
  <si>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</si>
  <si>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</si>
  <si>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</si>
  <si>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</si>
  <si>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</si>
  <si>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</si>
  <si>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</si>
  <si>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</si>
  <si>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</si>
  <si>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</si>
  <si>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</si>
  <si>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</si>
  <si>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</si>
  <si>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</si>
  <si>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</si>
  <si>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</si>
  <si>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</si>
  <si>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</si>
  <si>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</si>
  <si>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</si>
  <si>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</si>
  <si>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</si>
  <si>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</si>
  <si>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</si>
  <si>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</si>
  <si>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</si>
  <si>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</si>
  <si>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</si>
  <si>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</si>
  <si>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</si>
  <si>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</si>
  <si>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</si>
  <si>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</si>
  <si>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</si>
  <si>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</si>
  <si>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</si>
  <si>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</si>
  <si>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</si>
  <si>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</si>
  <si>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</si>
  <si>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</si>
  <si>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</si>
  <si>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</si>
  <si>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</si>
  <si>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</si>
  <si>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</si>
  <si>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</si>
  <si>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</si>
  <si>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</si>
  <si>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</si>
  <si>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</si>
  <si>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</si>
  <si>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</si>
  <si>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</si>
  <si>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</si>
  <si>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</si>
  <si>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</si>
  <si>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</si>
  <si>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</si>
  <si>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</si>
  <si>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</si>
  <si>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</si>
  <si>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</si>
  <si>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</si>
  <si>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</si>
  <si>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</si>
  <si>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</si>
  <si>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</si>
  <si>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</si>
  <si>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</si>
  <si>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</si>
  <si>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</si>
  <si>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</si>
  <si>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</si>
  <si>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</si>
  <si>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</si>
  <si>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</si>
  <si>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</si>
  <si>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</si>
  <si>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</si>
  <si>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</si>
  <si>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</si>
  <si>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</si>
  <si>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</si>
  <si>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</si>
  <si>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</si>
  <si>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</si>
  <si>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</si>
  <si>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</si>
  <si>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</si>
  <si>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</si>
  <si>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</si>
  <si>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</si>
  <si>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</si>
  <si>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</si>
  <si>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</si>
  <si>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</si>
  <si>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</si>
  <si>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</si>
  <si>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</si>
  <si>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</si>
  <si>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</si>
  <si>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</si>
  <si>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</si>
  <si>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</si>
  <si>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</si>
  <si>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</si>
  <si>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</si>
  <si>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</si>
  <si>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</si>
  <si>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</si>
  <si>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</si>
  <si>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</si>
  <si>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</si>
  <si>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</si>
  <si>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</si>
  <si>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</si>
  <si>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</si>
  <si>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</si>
  <si>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</si>
  <si>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</si>
  <si>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</si>
  <si>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</si>
  <si>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</si>
  <si>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</si>
  <si>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</si>
  <si>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</si>
  <si>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</si>
  <si>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</si>
  <si>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</si>
  <si>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</si>
  <si>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</si>
  <si>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</si>
  <si>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</si>
  <si>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</si>
  <si>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</si>
  <si>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</si>
  <si>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</si>
  <si>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</si>
  <si>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</si>
  <si>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</si>
  <si>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</si>
  <si>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</si>
  <si>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</si>
  <si>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</si>
  <si>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</si>
  <si>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</si>
  <si>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</si>
  <si>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</si>
  <si>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</si>
  <si>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</si>
  <si>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</si>
  <si>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</si>
  <si>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</si>
  <si>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</si>
  <si>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</si>
  <si>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</si>
  <si>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</si>
  <si>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</si>
  <si>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</si>
  <si>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</si>
  <si>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</si>
  <si>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</si>
  <si>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</si>
  <si>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</si>
  <si>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</si>
  <si>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</si>
  <si>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</si>
  <si>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</si>
  <si>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</si>
  <si>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</si>
  <si>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</si>
  <si>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</si>
  <si>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</si>
  <si>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</si>
  <si>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</si>
  <si>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</si>
  <si>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</si>
  <si>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</si>
  <si>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</si>
  <si>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</si>
  <si>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</si>
  <si>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</si>
  <si>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</si>
  <si>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</si>
  <si>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</si>
  <si>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</si>
  <si>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</si>
  <si>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</si>
  <si>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</si>
  <si>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</si>
  <si>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</si>
  <si>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</si>
  <si>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</si>
  <si>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</si>
  <si>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</si>
  <si>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</si>
  <si>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</si>
  <si>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</si>
  <si>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</si>
  <si>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</si>
  <si>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</si>
  <si>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</si>
  <si>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</si>
  <si>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</si>
  <si>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</si>
  <si>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</si>
  <si>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</si>
  <si>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</si>
  <si>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</si>
  <si>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</si>
  <si>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</si>
  <si>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</si>
  <si>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</si>
  <si>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</si>
  <si>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</si>
  <si>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</si>
  <si>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</si>
  <si>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</si>
  <si>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</si>
  <si>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</si>
  <si>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</si>
  <si>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</si>
  <si>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</si>
  <si>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</si>
  <si>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</si>
  <si>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</si>
  <si>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</si>
  <si>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</si>
  <si>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</si>
  <si>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</si>
  <si>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</si>
  <si>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</si>
  <si>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</si>
  <si>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</si>
  <si>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</si>
  <si>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</si>
  <si>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</si>
  <si>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</si>
  <si>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</si>
  <si>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</si>
  <si>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</si>
  <si>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</si>
  <si>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</si>
  <si>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</si>
  <si>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</si>
  <si>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</si>
  <si>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</si>
  <si>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</si>
  <si>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</si>
  <si>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</si>
  <si>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</si>
  <si>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</si>
  <si>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</si>
  <si>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</si>
  <si>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</si>
  <si>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</si>
  <si>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</si>
  <si>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</si>
  <si>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</si>
  <si>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</si>
  <si>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</si>
  <si>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</si>
  <si>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</si>
  <si>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</si>
  <si>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</si>
  <si>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</si>
  <si>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</si>
  <si>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</si>
  <si>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</si>
  <si>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</si>
  <si>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</si>
  <si>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</si>
  <si>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</si>
  <si>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</si>
  <si>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</si>
  <si>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</si>
  <si>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</si>
  <si>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</si>
  <si>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</si>
  <si>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</si>
  <si>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</si>
  <si>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</si>
  <si>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</si>
  <si>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</si>
  <si>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</si>
  <si>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</si>
  <si>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</si>
  <si>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</si>
  <si>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</si>
  <si>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</si>
  <si>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</si>
  <si>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</si>
  <si>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</si>
  <si>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</si>
  <si>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</si>
  <si>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</si>
  <si>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</si>
  <si>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</si>
  <si>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</si>
  <si>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</si>
  <si>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</si>
  <si>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</si>
  <si>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</si>
  <si>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</si>
  <si>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</si>
  <si>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</si>
  <si>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</si>
  <si>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</si>
  <si>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</si>
  <si>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</si>
  <si>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</si>
  <si>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</si>
  <si>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</si>
  <si>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</si>
  <si>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</si>
  <si>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</si>
  <si>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</si>
  <si>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</si>
  <si>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</si>
  <si>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</si>
  <si>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</si>
  <si>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</si>
  <si>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</si>
  <si>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</si>
  <si>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</si>
  <si>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</si>
  <si>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</si>
  <si>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</si>
  <si>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</si>
  <si>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</si>
  <si>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</si>
  <si>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</si>
  <si>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</si>
  <si>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</si>
  <si>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</si>
  <si>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</si>
  <si>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</si>
  <si>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</si>
  <si>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</si>
  <si>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</si>
  <si>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</si>
  <si>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</si>
  <si>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</si>
  <si>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</si>
  <si>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</si>
  <si>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</si>
  <si>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</si>
  <si>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</si>
  <si>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</si>
  <si>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</si>
  <si>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</si>
  <si>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</si>
  <si>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</si>
  <si>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</si>
  <si>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</si>
  <si>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</si>
  <si>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</si>
  <si>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</si>
  <si>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</si>
  <si>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</si>
  <si>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</si>
  <si>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</si>
  <si>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</si>
  <si>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</si>
  <si>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</si>
  <si>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</si>
  <si>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</si>
  <si>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</si>
  <si>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</si>
  <si>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</si>
  <si>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</si>
  <si>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</si>
  <si>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</si>
  <si>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</si>
  <si>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</si>
  <si>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</si>
  <si>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</si>
  <si>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</si>
  <si>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</si>
  <si>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</si>
  <si>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</si>
  <si>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</si>
  <si>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</si>
  <si>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</si>
  <si>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</si>
  <si>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</si>
  <si>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</si>
  <si>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</si>
  <si>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</si>
  <si>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</si>
  <si>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</si>
  <si>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</si>
  <si>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</si>
  <si>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</si>
  <si>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</si>
  <si>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</si>
  <si>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</si>
  <si>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</si>
  <si>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</si>
  <si>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</si>
  <si>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</si>
  <si>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</si>
  <si>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</si>
  <si>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</si>
  <si>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</si>
  <si>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</si>
  <si>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</si>
  <si>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</si>
  <si>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</si>
  <si>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</si>
  <si>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</si>
  <si>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</si>
  <si>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</si>
  <si>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</si>
  <si>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</si>
  <si>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</si>
  <si>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</si>
  <si>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</si>
  <si>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</si>
  <si>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</si>
  <si>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</si>
  <si>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</si>
  <si>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</si>
  <si>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</si>
  <si>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</si>
  <si>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</si>
  <si>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</si>
  <si>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</si>
  <si>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</si>
  <si>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</si>
  <si>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</si>
  <si>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</si>
  <si>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</si>
  <si>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</si>
  <si>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</si>
  <si>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</si>
  <si>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</si>
  <si>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</si>
  <si>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</si>
  <si>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</si>
  <si>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</si>
  <si>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</si>
  <si>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</si>
  <si>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</si>
  <si>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</si>
  <si>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</si>
  <si>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</si>
  <si>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</si>
  <si>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</si>
  <si>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</si>
  <si>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</si>
  <si>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</si>
  <si>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</si>
  <si>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</si>
  <si>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</si>
  <si>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</si>
  <si>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</si>
  <si>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</si>
  <si>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</si>
  <si>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</si>
  <si>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</si>
  <si>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</si>
  <si>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</si>
  <si>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</si>
  <si>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</si>
  <si>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</si>
  <si>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</si>
  <si>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</si>
  <si>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</si>
  <si>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</si>
  <si>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</si>
  <si>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</si>
  <si>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</si>
  <si>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</si>
  <si>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</si>
  <si>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</si>
  <si>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</si>
  <si>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</si>
  <si>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</si>
  <si>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</si>
  <si>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</si>
  <si>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</si>
  <si>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</si>
  <si>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</si>
  <si>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</si>
  <si>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</si>
  <si>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</si>
  <si>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</si>
  <si>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</si>
  <si>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</si>
  <si>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</si>
  <si>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</si>
  <si>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</si>
  <si>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</si>
  <si>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</si>
  <si>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</si>
  <si>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</si>
  <si>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</si>
  <si>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</si>
  <si>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</si>
  <si>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</si>
  <si>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</si>
  <si>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</si>
  <si>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</si>
  <si>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</si>
  <si>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</si>
  <si>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</si>
  <si>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</si>
  <si>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</si>
  <si>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</si>
  <si>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</si>
  <si>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</si>
  <si>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</si>
  <si>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</si>
  <si>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</si>
  <si>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</si>
  <si>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</si>
  <si>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</si>
  <si>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</si>
  <si>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</si>
  <si>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</si>
  <si>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</si>
  <si>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</si>
  <si>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</si>
  <si>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</si>
  <si>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</si>
  <si>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</si>
  <si>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</si>
  <si>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</si>
  <si>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</si>
  <si>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</si>
  <si>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</si>
  <si>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</si>
  <si>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</si>
  <si>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</si>
  <si>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</si>
  <si>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</si>
  <si>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</si>
  <si>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</si>
  <si>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</si>
  <si>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</si>
  <si>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</si>
  <si>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</si>
  <si>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</si>
  <si>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</si>
  <si>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</si>
  <si>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</si>
  <si>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</si>
  <si>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</si>
  <si>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</si>
  <si>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</si>
  <si>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</si>
  <si>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</si>
  <si>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</si>
  <si>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</si>
  <si>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</si>
  <si>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</si>
  <si>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</si>
  <si>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</si>
  <si>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</si>
  <si>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</si>
  <si>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</si>
  <si>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</si>
  <si>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</si>
  <si>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</si>
  <si>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</si>
  <si>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</si>
  <si>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</si>
  <si>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</si>
  <si>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</si>
  <si>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</si>
  <si>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</si>
  <si>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</si>
  <si>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</si>
  <si>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</si>
  <si>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</si>
  <si>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</si>
  <si>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</si>
  <si>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</si>
  <si>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</si>
  <si>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</si>
  <si>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</si>
  <si>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</si>
  <si>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</si>
  <si>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</si>
  <si>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</si>
  <si>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</si>
  <si>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</si>
  <si>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</si>
  <si>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</si>
  <si>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</si>
  <si>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</si>
  <si>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</si>
  <si>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</si>
  <si>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</si>
  <si>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</si>
  <si>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</si>
  <si>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</si>
  <si>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</si>
  <si>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</si>
  <si>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</si>
  <si>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</si>
  <si>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</si>
  <si>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</si>
  <si>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</si>
  <si>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</si>
  <si>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</si>
  <si>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</si>
  <si>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</si>
  <si>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</si>
  <si>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</si>
  <si>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</si>
  <si>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</si>
  <si>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</si>
  <si>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</si>
  <si>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</si>
  <si>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</si>
  <si>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</si>
  <si>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</si>
  <si>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</si>
  <si>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</si>
  <si>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</si>
  <si>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</si>
  <si>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</si>
  <si>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</si>
  <si>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</si>
  <si>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</si>
  <si>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</si>
  <si>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</si>
  <si>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</si>
  <si>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</si>
  <si>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</si>
  <si>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</si>
  <si>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</si>
  <si>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</si>
  <si>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</si>
  <si>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</si>
  <si>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</si>
  <si>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</si>
  <si>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</si>
  <si>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</si>
  <si>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</si>
  <si>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</si>
  <si>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</si>
  <si>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</si>
  <si>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</si>
  <si>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</si>
  <si>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</si>
  <si>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</si>
  <si>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</si>
  <si>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</si>
  <si>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</si>
  <si>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</si>
  <si>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</si>
  <si>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</si>
  <si>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</si>
  <si>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</si>
  <si>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</si>
  <si>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</si>
  <si>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</si>
  <si>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</si>
  <si>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</si>
  <si>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</si>
  <si>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</si>
  <si>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</si>
  <si>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</si>
  <si>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</si>
  <si>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</si>
  <si>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</si>
  <si>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</si>
  <si>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</si>
  <si>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</si>
  <si>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</si>
  <si>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</si>
  <si>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</si>
  <si>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</si>
  <si>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</si>
  <si>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</si>
  <si>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</si>
  <si>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</si>
  <si>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</si>
  <si>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</si>
  <si>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</si>
  <si>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</si>
  <si>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</si>
  <si>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</si>
  <si>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</si>
  <si>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</si>
  <si>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</si>
  <si>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</si>
  <si>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</si>
  <si>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</si>
  <si>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</si>
  <si>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</si>
  <si>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</si>
  <si>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</si>
  <si>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</si>
  <si>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</si>
  <si>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</si>
  <si>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</si>
  <si>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</si>
  <si>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</si>
  <si>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</si>
  <si>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</si>
  <si>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</si>
  <si>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</si>
  <si>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</si>
  <si>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</si>
  <si>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</si>
  <si>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</si>
  <si>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</si>
  <si>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</si>
  <si>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</si>
  <si>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</si>
  <si>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</si>
  <si>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</si>
  <si>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</si>
  <si>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</si>
  <si>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</si>
  <si>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</si>
  <si>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</si>
  <si>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</si>
  <si>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</si>
  <si>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</si>
  <si>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</si>
  <si>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</si>
  <si>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</si>
  <si>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</si>
  <si>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</si>
  <si>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</si>
  <si>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</si>
  <si>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</si>
  <si>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</si>
  <si>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</si>
  <si>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</si>
  <si>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</si>
  <si>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</si>
  <si>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</si>
  <si>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</si>
  <si>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</si>
  <si>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</si>
  <si>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</si>
  <si>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</si>
  <si>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</si>
  <si>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</si>
  <si>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</si>
  <si>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</si>
  <si>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</si>
  <si>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</si>
  <si>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</si>
  <si>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</si>
  <si>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</si>
  <si>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</si>
  <si>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</si>
  <si>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</si>
  <si>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</si>
  <si>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</si>
  <si>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</si>
  <si>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</si>
  <si>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</si>
  <si>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</si>
  <si>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</si>
  <si>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</si>
  <si>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</si>
  <si>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</si>
  <si>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</si>
  <si>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</si>
  <si>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</si>
  <si>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</si>
  <si>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</si>
  <si>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</si>
  <si>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</si>
  <si>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</si>
  <si>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</si>
  <si>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</si>
  <si>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</si>
  <si>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</si>
  <si>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</si>
  <si>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</si>
  <si>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</si>
  <si>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</si>
  <si>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</si>
  <si>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</si>
  <si>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</si>
  <si>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</si>
  <si>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</si>
  <si>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</si>
  <si>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</si>
  <si>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</si>
  <si>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</si>
  <si>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</si>
  <si>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</si>
  <si>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</si>
  <si>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</si>
  <si>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</si>
  <si>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</si>
  <si>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</si>
  <si>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</si>
  <si>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</si>
  <si>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</si>
  <si>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</si>
  <si>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</si>
  <si>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</si>
  <si>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</si>
  <si>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</si>
  <si>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</si>
  <si>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</si>
  <si>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</si>
  <si>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</si>
  <si>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</si>
  <si>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</si>
  <si>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</si>
  <si>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</si>
  <si>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</si>
  <si>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</si>
  <si>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</si>
  <si>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</si>
  <si>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</si>
  <si>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</si>
  <si>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</si>
  <si>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</si>
  <si>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</si>
  <si>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</si>
  <si>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</si>
  <si>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</si>
  <si>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</si>
  <si>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</si>
  <si>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</si>
  <si>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</si>
  <si>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</si>
  <si>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</si>
  <si>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</si>
  <si>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</si>
  <si>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</si>
  <si>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</si>
  <si>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</si>
  <si>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</si>
  <si>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</si>
  <si>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</si>
  <si>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</si>
  <si>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</si>
  <si>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</si>
  <si>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</si>
  <si>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</si>
  <si>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</si>
  <si>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</si>
  <si>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</si>
  <si>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</si>
  <si>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</si>
  <si>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</si>
  <si>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</si>
  <si>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</si>
  <si>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</si>
  <si>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</si>
  <si>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</si>
  <si>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</si>
  <si>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</si>
  <si>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</si>
  <si>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</si>
  <si>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</si>
  <si>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</si>
  <si>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</si>
  <si>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</si>
  <si>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</si>
  <si>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</si>
  <si>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</si>
  <si>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</si>
  <si>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</si>
  <si>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</si>
  <si>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</si>
  <si>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</si>
  <si>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</si>
  <si>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</si>
  <si>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</si>
  <si>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</si>
  <si>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</si>
  <si>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</si>
  <si>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</si>
  <si>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</si>
  <si>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</si>
  <si>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</si>
  <si>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</si>
  <si>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</si>
  <si>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</si>
  <si>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</si>
  <si>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</si>
  <si>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</si>
  <si>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</si>
  <si>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</si>
  <si>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</si>
  <si>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</si>
  <si>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</si>
  <si>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</si>
  <si>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</si>
  <si>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</si>
  <si>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</si>
  <si>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</si>
  <si>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</si>
  <si>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</si>
  <si>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</si>
  <si>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</si>
  <si>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</si>
  <si>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</si>
  <si>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</si>
  <si>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</si>
  <si>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</si>
  <si>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</si>
  <si>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</si>
  <si>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</si>
  <si>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</si>
  <si>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</si>
  <si>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</si>
  <si>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</si>
  <si>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</si>
  <si>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</si>
  <si>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</si>
  <si>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</si>
  <si>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</si>
  <si>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</si>
  <si>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</si>
  <si>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</si>
  <si>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</si>
  <si>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</si>
  <si>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</si>
  <si>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</si>
  <si>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</si>
  <si>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</si>
  <si>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</si>
  <si>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</si>
  <si>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</si>
  <si>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</si>
  <si>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</si>
  <si>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</si>
  <si>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</si>
  <si>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</si>
  <si>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</si>
  <si>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</si>
  <si>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</si>
  <si>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</si>
  <si>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</si>
  <si>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</si>
  <si>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</si>
  <si>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</si>
  <si>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</si>
  <si>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</si>
  <si>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</si>
  <si>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</si>
  <si>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</si>
  <si>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</si>
  <si>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</si>
  <si>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</si>
  <si>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</si>
  <si>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</si>
  <si>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</si>
  <si>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</si>
  <si>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</si>
  <si>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</si>
  <si>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</si>
  <si>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</si>
  <si>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</si>
  <si>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</si>
  <si>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</si>
  <si>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</si>
  <si>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</si>
  <si>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</si>
  <si>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</si>
  <si>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</si>
  <si>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</si>
  <si>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</si>
  <si>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</si>
  <si>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</si>
  <si>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</si>
  <si>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</si>
  <si>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</si>
  <si>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</si>
  <si>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</si>
  <si>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</si>
  <si>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</si>
  <si>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</si>
  <si>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</si>
  <si>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</si>
  <si>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</si>
  <si>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</si>
  <si>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</si>
  <si>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</si>
  <si>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</si>
  <si>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</si>
  <si>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</si>
  <si>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</si>
  <si>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</si>
  <si>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</si>
  <si>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</si>
  <si>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</si>
  <si>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</si>
  <si>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</si>
  <si>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</si>
  <si>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</si>
  <si>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</si>
  <si>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</si>
  <si>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</si>
  <si>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</si>
  <si>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</si>
  <si>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</si>
  <si>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</si>
  <si>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</si>
  <si>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</si>
  <si>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</si>
  <si>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</si>
  <si>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</si>
  <si>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</si>
  <si>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</si>
  <si>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</si>
  <si>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</si>
  <si>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</si>
  <si>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</si>
  <si>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</si>
  <si>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</si>
  <si>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</si>
  <si>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</si>
  <si>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</si>
  <si>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</si>
  <si>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</si>
  <si>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</si>
  <si>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</si>
  <si>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</si>
  <si>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</si>
  <si>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</si>
  <si>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</si>
  <si>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</si>
  <si>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</si>
  <si>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</si>
  <si>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</si>
  <si>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</si>
  <si>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</si>
  <si>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</si>
  <si>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</si>
  <si>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</si>
  <si>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</si>
  <si>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</si>
  <si>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</si>
  <si>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</si>
  <si>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</si>
  <si>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</si>
  <si>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</si>
  <si>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</si>
  <si>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</si>
  <si>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</si>
  <si>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</si>
  <si>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</si>
  <si>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</si>
  <si>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</si>
  <si>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</si>
  <si>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</si>
  <si>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</si>
  <si>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</si>
  <si>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</si>
  <si>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</si>
  <si>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</si>
  <si>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</si>
  <si>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</si>
  <si>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</si>
  <si>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</si>
  <si>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</si>
  <si>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</si>
  <si>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</si>
  <si>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</si>
  <si>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</si>
  <si>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</si>
  <si>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</si>
  <si>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</si>
  <si>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</si>
  <si>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</si>
  <si>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</si>
  <si>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</si>
  <si>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</si>
  <si>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</si>
  <si>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</si>
  <si>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</si>
  <si>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</si>
  <si>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</si>
  <si>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</si>
  <si>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</si>
  <si>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</si>
  <si>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</si>
  <si>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</si>
  <si>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</si>
  <si>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</si>
  <si>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</si>
  <si>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</si>
  <si>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</si>
  <si>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</si>
  <si>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</si>
  <si>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</si>
  <si>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</si>
  <si>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</si>
  <si>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</si>
  <si>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</si>
  <si>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</si>
  <si>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</si>
  <si>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</si>
  <si>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</si>
  <si>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</si>
  <si>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</si>
  <si>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</si>
  <si>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</si>
  <si>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</si>
  <si>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</si>
  <si>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</si>
  <si>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</si>
  <si>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</si>
  <si>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</si>
  <si>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</si>
  <si>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</si>
  <si>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</si>
  <si>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</si>
  <si>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</si>
  <si>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</si>
  <si>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</si>
  <si>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</si>
  <si>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</si>
  <si>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</si>
  <si>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</si>
  <si>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</si>
  <si>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</si>
  <si>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</si>
  <si>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</si>
  <si>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</si>
  <si>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</si>
  <si>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</si>
  <si>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</si>
  <si>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</si>
  <si>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</si>
  <si>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</si>
  <si>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</si>
  <si>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</si>
  <si>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</si>
  <si>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</si>
  <si>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</si>
  <si>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</si>
  <si>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</si>
  <si>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</si>
  <si>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</si>
  <si>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</si>
  <si>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</si>
  <si>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</si>
  <si>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</si>
  <si>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</si>
  <si>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</si>
  <si>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</si>
  <si>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</si>
  <si>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</si>
  <si>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</si>
  <si>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</si>
  <si>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</si>
  <si>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</si>
  <si>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</si>
  <si>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</si>
  <si>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</si>
  <si>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</si>
  <si>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</si>
  <si>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</si>
  <si>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</si>
  <si>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</si>
  <si>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</si>
  <si>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</si>
  <si>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</si>
  <si>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</si>
  <si>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</si>
  <si>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</si>
  <si>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</si>
  <si>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</si>
  <si>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</si>
  <si>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</si>
  <si>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</si>
  <si>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</si>
  <si>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</si>
  <si>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</si>
  <si>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</si>
  <si>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</si>
  <si>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</si>
  <si>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</si>
  <si>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</si>
  <si>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</si>
  <si>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</si>
  <si>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</si>
  <si>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</si>
  <si>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</si>
  <si>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</si>
  <si>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</si>
  <si>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</si>
  <si>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</si>
  <si>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</si>
  <si>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</si>
  <si>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</si>
  <si>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</si>
  <si>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</si>
  <si>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</si>
  <si>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</si>
  <si>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</si>
  <si>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</si>
  <si>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</si>
  <si>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</si>
  <si>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</si>
  <si>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</si>
  <si>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</si>
  <si>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</si>
  <si>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</si>
  <si>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</si>
  <si>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</si>
  <si>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</si>
  <si>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</si>
  <si>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</si>
  <si>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</si>
  <si>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</si>
  <si>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</si>
  <si>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</si>
  <si>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</si>
  <si>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</si>
  <si>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</si>
  <si>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</si>
  <si>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</si>
  <si>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</si>
  <si>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</si>
  <si>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</si>
  <si>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</si>
  <si>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</si>
  <si>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</si>
  <si>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</si>
  <si>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</si>
  <si>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</si>
  <si>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</si>
  <si>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</si>
  <si>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</si>
  <si>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</si>
  <si>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</si>
  <si>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</si>
  <si>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</si>
  <si>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</si>
  <si>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</si>
  <si>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</si>
  <si>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</si>
  <si>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</si>
  <si>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</si>
  <si>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</si>
  <si>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</si>
  <si>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</si>
  <si>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</si>
  <si>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</si>
  <si>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</si>
  <si>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</si>
  <si>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</si>
  <si>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</si>
  <si>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</si>
  <si>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</si>
  <si>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</si>
  <si>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</si>
  <si>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</si>
  <si>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</si>
  <si>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</si>
  <si>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</si>
  <si>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</si>
  <si>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</si>
  <si>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</si>
  <si>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</si>
  <si>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</si>
  <si>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</si>
  <si>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</si>
  <si>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</si>
  <si>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</si>
  <si>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</si>
  <si>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</si>
  <si>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</si>
  <si>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</si>
  <si>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</si>
  <si>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</si>
  <si>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</si>
  <si>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</si>
  <si>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</si>
  <si>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</si>
  <si>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</si>
  <si>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</si>
  <si>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</si>
  <si>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</si>
  <si>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</si>
  <si>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</si>
  <si>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</si>
  <si>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</si>
  <si>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</si>
  <si>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</si>
  <si>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</si>
  <si>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</si>
  <si>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</si>
  <si>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</si>
  <si>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</si>
  <si>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</si>
  <si>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</si>
  <si>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</si>
  <si>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</si>
  <si>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</si>
  <si>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</si>
  <si>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</si>
  <si>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</si>
  <si>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</si>
  <si>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</si>
  <si>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</si>
  <si>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</si>
  <si>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</si>
  <si>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</si>
  <si>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</si>
  <si>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</si>
  <si>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</si>
  <si>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</si>
  <si>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</si>
  <si>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</si>
  <si>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</si>
  <si>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</si>
  <si>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</si>
  <si>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</si>
  <si>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</si>
  <si>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</si>
  <si>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</si>
  <si>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</si>
  <si>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</si>
  <si>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</si>
  <si>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</si>
  <si>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</si>
  <si>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</si>
  <si>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</si>
  <si>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</si>
  <si>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</si>
  <si>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</si>
  <si>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</si>
  <si>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</si>
  <si>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</si>
  <si>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</si>
  <si>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</si>
  <si>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</si>
  <si>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</si>
  <si>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</si>
  <si>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</si>
  <si>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</si>
  <si>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</si>
  <si>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</si>
  <si>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</si>
  <si>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</si>
  <si>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</si>
  <si>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</si>
  <si>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</si>
  <si>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</si>
  <si>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</si>
  <si>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</si>
  <si>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</si>
  <si>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</si>
  <si>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</si>
  <si>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</si>
  <si>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</si>
  <si>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</si>
  <si>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</si>
  <si>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</si>
  <si>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</si>
  <si>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</si>
  <si>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</si>
  <si>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</si>
  <si>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</si>
  <si>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</si>
  <si>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</si>
  <si>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</si>
  <si>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</si>
  <si>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</si>
  <si>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</si>
  <si>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</si>
  <si>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</si>
  <si>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</si>
  <si>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</si>
  <si>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</si>
  <si>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</si>
  <si>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</si>
  <si>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</si>
  <si>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</si>
  <si>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</si>
  <si>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</si>
  <si>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</si>
  <si>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</si>
  <si>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</si>
  <si>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</si>
  <si>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</si>
  <si>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</si>
  <si>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</si>
  <si>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</si>
  <si>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</si>
  <si>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</si>
  <si>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</si>
  <si>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</si>
  <si>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</si>
  <si>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</si>
  <si>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</si>
  <si>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</si>
  <si>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</si>
  <si>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</si>
  <si>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</si>
  <si>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</si>
  <si>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</si>
  <si>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</si>
  <si>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</si>
  <si>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</si>
  <si>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</si>
  <si>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</si>
  <si>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</si>
  <si>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</si>
  <si>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</si>
  <si>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</si>
  <si>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</si>
  <si>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</si>
  <si>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</si>
  <si>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</si>
  <si>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</si>
  <si>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</si>
  <si>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</si>
  <si>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</si>
  <si>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</si>
  <si>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</si>
  <si>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</si>
  <si>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</si>
  <si>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</si>
  <si>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</si>
  <si>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</si>
  <si>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</si>
  <si>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</si>
  <si>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</si>
  <si>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</si>
  <si>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</si>
  <si>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</si>
  <si>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</si>
  <si>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</si>
  <si>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</si>
  <si>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</si>
  <si>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</si>
  <si>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</si>
  <si>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</si>
  <si>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</si>
  <si>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</si>
  <si>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</si>
  <si>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</si>
  <si>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</si>
  <si>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</si>
  <si>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</si>
  <si>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</si>
  <si>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</si>
  <si>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</si>
  <si>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</si>
  <si>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</si>
  <si>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</si>
  <si>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</si>
  <si>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</si>
  <si>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</si>
  <si>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</si>
  <si>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</si>
  <si>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</si>
  <si>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</si>
  <si>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</si>
  <si>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</si>
  <si>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</si>
  <si>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</si>
  <si>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</si>
  <si>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</si>
  <si>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</si>
  <si>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</si>
  <si>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</si>
  <si>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</si>
  <si>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</si>
  <si>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</si>
  <si>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</si>
  <si>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</si>
  <si>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</si>
  <si>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</si>
  <si>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</si>
  <si>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</si>
  <si>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</si>
  <si>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</si>
  <si>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</si>
  <si>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</si>
  <si>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</si>
  <si>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</si>
  <si>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</si>
  <si>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</si>
  <si>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</si>
  <si>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</si>
  <si>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</si>
  <si>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</si>
  <si>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</si>
  <si>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</si>
  <si>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</si>
  <si>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</si>
  <si>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</si>
  <si>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</si>
  <si>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</si>
  <si>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</si>
  <si>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</si>
  <si>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</si>
  <si>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</si>
  <si>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</si>
  <si>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</si>
  <si>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</si>
  <si>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</si>
  <si>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</si>
  <si>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</si>
  <si>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</si>
  <si>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</si>
  <si>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</si>
  <si>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</si>
  <si>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</si>
  <si>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</si>
  <si>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</si>
  <si>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</si>
  <si>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</si>
  <si>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</si>
  <si>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</si>
  <si>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</si>
  <si>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</si>
  <si>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</si>
  <si>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</si>
  <si>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</si>
  <si>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</si>
  <si>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</si>
  <si>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</si>
  <si>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</si>
  <si>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</si>
  <si>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</si>
  <si>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</si>
  <si>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</si>
  <si>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</si>
  <si>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</si>
  <si>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</si>
  <si>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</si>
  <si>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</si>
  <si>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</si>
  <si>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</si>
  <si>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</si>
  <si>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</si>
  <si>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</si>
  <si>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</si>
  <si>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</si>
  <si>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</si>
  <si>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</si>
  <si>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</si>
  <si>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</si>
  <si>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</si>
  <si>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</si>
  <si>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</si>
  <si>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</si>
  <si>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</si>
  <si>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</si>
  <si>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</si>
  <si>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</si>
  <si>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</si>
  <si>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</si>
  <si>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</si>
  <si>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</si>
  <si>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</si>
  <si>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</si>
  <si>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</si>
  <si>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</si>
  <si>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</si>
  <si>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</si>
  <si>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</si>
  <si>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</si>
  <si>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</si>
  <si>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</si>
  <si>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</si>
  <si>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</si>
  <si>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</si>
  <si>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</si>
  <si>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</si>
  <si>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</si>
  <si>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</si>
  <si>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</si>
  <si>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</si>
  <si>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</si>
  <si>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</si>
  <si>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</si>
  <si>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</si>
  <si>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</si>
  <si>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</si>
  <si>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</si>
  <si>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</si>
  <si>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</si>
  <si>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</si>
  <si>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</si>
  <si>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</si>
  <si>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</si>
  <si>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</si>
  <si>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</si>
  <si>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</si>
  <si>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</si>
  <si>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</si>
  <si>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</si>
  <si>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</si>
  <si>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</si>
  <si>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</si>
  <si>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</si>
  <si>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</si>
  <si>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</si>
  <si>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</si>
  <si>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</si>
  <si>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</si>
  <si>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</si>
  <si>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</si>
  <si>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</si>
  <si>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</si>
  <si>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</si>
  <si>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</si>
  <si>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</si>
  <si>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</si>
  <si>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</si>
  <si>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</si>
  <si>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</si>
  <si>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</si>
  <si>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</si>
  <si>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</si>
  <si>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</si>
  <si>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</si>
  <si>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</si>
  <si>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</si>
  <si>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</si>
  <si>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</si>
  <si>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</si>
  <si>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</si>
  <si>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</si>
  <si>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</si>
  <si>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</si>
  <si>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</si>
  <si>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</si>
  <si>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</si>
  <si>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</si>
  <si>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</si>
  <si>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</si>
  <si>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</si>
  <si>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</si>
  <si>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</si>
  <si>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</si>
  <si>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</si>
  <si>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</si>
  <si>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</si>
  <si>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</si>
  <si>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</si>
  <si>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</si>
  <si>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</si>
  <si>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</si>
  <si>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</si>
  <si>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</si>
  <si>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</si>
  <si>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</si>
  <si>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</si>
  <si>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</si>
  <si>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</si>
  <si>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</si>
  <si>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</si>
  <si>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</si>
  <si>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</si>
  <si>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</si>
  <si>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</si>
  <si>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</si>
  <si>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</si>
  <si>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</si>
  <si>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</si>
  <si>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</si>
  <si>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</si>
  <si>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</si>
  <si>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</si>
  <si>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</si>
  <si>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</si>
  <si>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</si>
  <si>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</si>
  <si>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</si>
  <si>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</si>
  <si>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</si>
  <si>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</si>
  <si>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</si>
  <si>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</si>
  <si>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</si>
  <si>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</si>
  <si>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</si>
  <si>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</si>
  <si>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</si>
  <si>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</si>
  <si>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</si>
  <si>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</si>
  <si>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</si>
  <si>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</si>
  <si>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</si>
  <si>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</si>
  <si>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</si>
  <si>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</si>
  <si>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</si>
  <si>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</si>
  <si>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</si>
  <si>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</si>
  <si>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</si>
  <si>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</si>
  <si>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</si>
  <si>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</si>
  <si>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</si>
  <si>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</si>
  <si>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</si>
  <si>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</si>
  <si>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</si>
  <si>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</si>
  <si>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</si>
  <si>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</si>
  <si>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</si>
  <si>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</si>
  <si>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</si>
  <si>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</si>
  <si>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</si>
  <si>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</si>
  <si>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</si>
  <si>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</si>
  <si>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</si>
  <si>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</si>
  <si>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</si>
  <si>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</si>
  <si>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</si>
  <si>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</si>
  <si>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</si>
  <si>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</si>
  <si>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</si>
  <si>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</si>
  <si>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</si>
  <si>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</si>
  <si>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</si>
  <si>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</si>
  <si>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</si>
  <si>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</si>
  <si>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</si>
  <si>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</si>
  <si>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</si>
  <si>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</si>
  <si>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</si>
  <si>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</si>
  <si>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</si>
  <si>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</si>
  <si>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</si>
  <si>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</si>
  <si>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</si>
  <si>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</si>
  <si>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</si>
  <si>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</si>
  <si>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</si>
  <si>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</si>
  <si>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</si>
  <si>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</si>
  <si>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</si>
  <si>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</si>
  <si>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</si>
  <si>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</si>
  <si>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</si>
  <si>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</si>
  <si>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</si>
  <si>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</si>
  <si>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</si>
  <si>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</si>
  <si>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</si>
  <si>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</si>
  <si>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</si>
  <si>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</si>
  <si>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</si>
  <si>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</si>
  <si>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</si>
  <si>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</si>
  <si>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</si>
  <si>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</si>
  <si>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</si>
  <si>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</si>
  <si>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</si>
  <si>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</si>
  <si>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</si>
  <si>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</si>
  <si>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</si>
  <si>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</si>
  <si>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</si>
  <si>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</si>
  <si>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</si>
  <si>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</si>
  <si>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</si>
  <si>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</si>
  <si>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</si>
  <si>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</si>
  <si>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</si>
  <si>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</si>
  <si>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</si>
  <si>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</si>
  <si>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</si>
  <si>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</si>
  <si>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</si>
  <si>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</si>
  <si>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</si>
  <si>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</si>
  <si>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</si>
  <si>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</si>
  <si>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</si>
  <si>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</si>
  <si>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</si>
  <si>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</si>
  <si>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</si>
  <si>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</si>
  <si>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</si>
  <si>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</si>
  <si>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</si>
  <si>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</si>
  <si>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</si>
  <si>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</si>
  <si>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</si>
  <si>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</si>
  <si>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</si>
  <si>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</si>
  <si>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</si>
  <si>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</si>
  <si>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</si>
  <si>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</si>
  <si>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</si>
  <si>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</si>
  <si>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</si>
  <si>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</si>
  <si>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</si>
  <si>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</si>
  <si>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</si>
  <si>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</si>
  <si>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</si>
  <si>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</si>
  <si>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</si>
  <si>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</si>
  <si>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</si>
  <si>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</si>
  <si>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</si>
  <si>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</si>
  <si>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</si>
  <si>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</si>
  <si>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</si>
  <si>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</si>
  <si>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</si>
  <si>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</si>
  <si>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</si>
  <si>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</si>
  <si>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</si>
  <si>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</si>
  <si>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</si>
  <si>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</si>
  <si>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</si>
  <si>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</si>
  <si>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</si>
  <si>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</si>
  <si>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</si>
  <si>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</si>
  <si>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</si>
  <si>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</si>
  <si>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</si>
  <si>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</si>
  <si>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</si>
  <si>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</si>
  <si>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</si>
  <si>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</si>
  <si>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</si>
  <si>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</si>
  <si>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</si>
  <si>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</si>
  <si>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</si>
  <si>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</si>
  <si>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</si>
  <si>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</si>
  <si>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</si>
  <si>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</si>
  <si>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</si>
  <si>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</si>
  <si>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</si>
  <si>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</si>
  <si>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</si>
  <si>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</si>
  <si>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</si>
  <si>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</si>
  <si>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</si>
  <si>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</si>
  <si>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</si>
  <si>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</si>
  <si>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</si>
  <si>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</si>
  <si>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</si>
  <si>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</si>
  <si>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</si>
  <si>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</si>
  <si>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</si>
  <si>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</si>
  <si>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</si>
  <si>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</si>
  <si>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</si>
  <si>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</si>
  <si>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</si>
  <si>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</si>
  <si>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</si>
  <si>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</si>
  <si>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</si>
  <si>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</si>
  <si>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</si>
  <si>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</si>
  <si>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</si>
  <si>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</si>
  <si>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</si>
  <si>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</si>
  <si>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</si>
  <si>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</si>
  <si>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</si>
  <si>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</si>
  <si>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</si>
  <si>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</si>
  <si>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</si>
  <si>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</si>
  <si>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</si>
  <si>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</si>
  <si>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</si>
  <si>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</si>
  <si>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</si>
  <si>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</si>
  <si>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</si>
  <si>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</si>
  <si>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</si>
  <si>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</si>
  <si>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</si>
  <si>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</si>
  <si>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</si>
  <si>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</si>
  <si>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</si>
  <si>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</si>
  <si>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</si>
  <si>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</si>
  <si>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</si>
  <si>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</si>
  <si>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</si>
  <si>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</si>
  <si>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</si>
  <si>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</si>
  <si>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</si>
  <si>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</si>
  <si>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</si>
  <si>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</si>
  <si>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</si>
  <si>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</si>
  <si>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</si>
  <si>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</si>
  <si>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</si>
  <si>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</si>
  <si>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</si>
  <si>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</si>
  <si>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</si>
  <si>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</si>
  <si>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</si>
  <si>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</si>
  <si>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</si>
  <si>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</si>
  <si>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</si>
  <si>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</si>
  <si>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</si>
  <si>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</si>
  <si>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</si>
  <si>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</si>
  <si>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</si>
  <si>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</si>
  <si>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</si>
  <si>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</si>
  <si>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</si>
  <si>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</si>
  <si>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</si>
  <si>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</si>
  <si>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</si>
  <si>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</si>
  <si>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</si>
  <si>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</si>
  <si>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</si>
  <si>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</si>
  <si>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</si>
  <si>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</si>
  <si>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</si>
  <si>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</si>
  <si>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</si>
  <si>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</si>
  <si>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</si>
  <si>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</si>
  <si>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</si>
  <si>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</si>
  <si>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</si>
  <si>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</si>
  <si>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</si>
  <si>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</si>
  <si>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</si>
  <si>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</si>
  <si>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</si>
  <si>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</si>
  <si>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</si>
  <si>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</si>
  <si>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</si>
  <si>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</si>
  <si>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</si>
  <si>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</si>
  <si>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</si>
  <si>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</si>
  <si>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</si>
  <si>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</si>
  <si>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</si>
  <si>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</si>
  <si>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</si>
  <si>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</si>
  <si>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</si>
  <si>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</si>
  <si>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</si>
  <si>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</si>
  <si>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</si>
  <si>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</si>
  <si>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</si>
  <si>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</si>
  <si>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</si>
  <si>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</si>
  <si>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</si>
  <si>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</si>
  <si>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</si>
  <si>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</si>
  <si>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</si>
  <si>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</si>
  <si>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</si>
  <si>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</si>
  <si>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</si>
  <si>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</si>
  <si>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</si>
  <si>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</si>
  <si>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</si>
  <si>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</si>
  <si>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</si>
  <si>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</si>
  <si>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</si>
  <si>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</si>
  <si>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</si>
  <si>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</si>
  <si>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</si>
  <si>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</si>
  <si>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</si>
  <si>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</si>
  <si>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</si>
  <si>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</si>
  <si>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</si>
  <si>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</si>
  <si>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</si>
  <si>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</si>
  <si>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</si>
  <si>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</si>
  <si>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</si>
  <si>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</si>
  <si>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</si>
  <si>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</si>
  <si>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</si>
  <si>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</si>
  <si>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</si>
  <si>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</si>
  <si>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</si>
  <si>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</si>
  <si>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</si>
  <si>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</si>
  <si>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</si>
  <si>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</si>
  <si>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</si>
  <si>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</si>
  <si>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</si>
  <si>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</si>
  <si>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</si>
  <si>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</si>
  <si>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</si>
  <si>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</si>
  <si>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</si>
  <si>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</si>
  <si>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</si>
  <si>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</si>
  <si>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</si>
  <si>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</si>
  <si>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</si>
  <si>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</si>
  <si>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</si>
  <si>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</si>
  <si>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</si>
  <si>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</si>
  <si>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</si>
  <si>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</si>
  <si>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</si>
  <si>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</si>
  <si>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</si>
  <si>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</si>
  <si>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</si>
  <si>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</si>
  <si>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</si>
  <si>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</si>
  <si>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</si>
  <si>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</si>
  <si>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</si>
  <si>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</si>
  <si>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</si>
  <si>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</si>
  <si>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</si>
  <si>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</si>
  <si>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</si>
  <si>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</si>
  <si>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</si>
  <si>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</si>
  <si>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</si>
  <si>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</si>
  <si>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</si>
  <si>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</si>
  <si>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</si>
  <si>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</si>
  <si>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</si>
  <si>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</si>
  <si>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</si>
  <si>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</si>
  <si>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</si>
  <si>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</si>
  <si>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</si>
  <si>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</si>
  <si>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</si>
  <si>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</si>
  <si>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</si>
  <si>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</si>
  <si>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</si>
  <si>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</si>
  <si>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</si>
  <si>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</si>
  <si>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</si>
  <si>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</si>
  <si>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</si>
  <si>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</si>
  <si>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</si>
  <si>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</si>
  <si>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</si>
  <si>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</si>
  <si>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</si>
  <si>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</si>
  <si>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</si>
  <si>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</si>
  <si>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</si>
  <si>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</si>
  <si>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</si>
  <si>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</si>
  <si>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</si>
  <si>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</si>
  <si>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</si>
  <si>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</si>
  <si>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</si>
  <si>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</si>
  <si>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</si>
  <si>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</si>
  <si>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</si>
  <si>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</si>
  <si>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</si>
  <si>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</si>
  <si>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</si>
  <si>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</si>
  <si>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</si>
  <si>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</si>
  <si>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</si>
  <si>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</si>
  <si>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</si>
  <si>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</si>
  <si>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</si>
  <si>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</si>
  <si>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</si>
  <si>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</si>
  <si>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</si>
  <si>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</si>
  <si>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</si>
  <si>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</si>
  <si>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</si>
  <si>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</si>
  <si>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</si>
  <si>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</si>
  <si>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</si>
  <si>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</si>
  <si>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</si>
  <si>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</si>
  <si>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</si>
  <si>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</si>
  <si>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</si>
  <si>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</si>
  <si>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</si>
  <si>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</si>
  <si>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</si>
  <si>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</si>
  <si>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</si>
  <si>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</si>
  <si>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</si>
  <si>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</si>
  <si>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</si>
  <si>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</si>
  <si>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</si>
  <si>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</si>
  <si>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</si>
  <si>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</si>
  <si>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</si>
  <si>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</si>
  <si>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</si>
  <si>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</si>
  <si>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</si>
  <si>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</si>
  <si>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</si>
  <si>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</si>
  <si>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</si>
  <si>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</si>
  <si>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</si>
  <si>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</si>
  <si>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</si>
  <si>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</si>
  <si>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</si>
  <si>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</si>
  <si>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</si>
  <si>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</si>
  <si>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</si>
  <si>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</si>
  <si>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</si>
  <si>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</si>
  <si>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</si>
  <si>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</si>
  <si>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</si>
  <si>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</si>
  <si>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</si>
  <si>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</si>
  <si>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</si>
  <si>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</si>
  <si>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</si>
  <si>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</si>
  <si>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</si>
  <si>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</si>
  <si>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</si>
  <si>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</si>
  <si>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</si>
  <si>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</si>
  <si>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</si>
  <si>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</si>
  <si>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</si>
  <si>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</si>
  <si>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</si>
  <si>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</si>
  <si>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</si>
  <si>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</si>
  <si>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</si>
  <si>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</si>
  <si>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</si>
  <si>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</si>
  <si>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</si>
  <si>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</si>
  <si>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</si>
  <si>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</si>
  <si>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</si>
  <si>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</si>
  <si>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</si>
  <si>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</si>
  <si>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</si>
  <si>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</si>
  <si>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</si>
  <si>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</si>
  <si>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</si>
  <si>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</si>
  <si>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</si>
  <si>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</si>
  <si>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</si>
  <si>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</si>
  <si>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</si>
  <si>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</si>
  <si>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</si>
  <si>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</si>
  <si>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</si>
  <si>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</si>
  <si>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</si>
  <si>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</si>
  <si>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</si>
  <si>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</si>
  <si>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</si>
  <si>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</si>
  <si>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</si>
  <si>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</si>
  <si>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</si>
  <si>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</si>
  <si>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</si>
  <si>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</si>
  <si>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</si>
  <si>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</si>
  <si>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</si>
  <si>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</si>
  <si>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</si>
  <si>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</si>
  <si>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</si>
  <si>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</si>
  <si>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</si>
  <si>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</si>
  <si>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</si>
  <si>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</si>
  <si>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</si>
  <si>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</si>
  <si>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</si>
  <si>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</si>
  <si>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</si>
  <si>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</si>
  <si>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</si>
  <si>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</si>
  <si>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</si>
  <si>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</si>
  <si>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</si>
  <si>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</si>
  <si>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</si>
  <si>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</si>
  <si>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</si>
  <si>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</si>
  <si>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</si>
  <si>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</si>
  <si>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</si>
  <si>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</si>
  <si>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</si>
  <si>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</si>
  <si>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</si>
  <si>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</si>
  <si>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</si>
  <si>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</si>
  <si>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</si>
  <si>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</si>
  <si>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</si>
  <si>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</si>
  <si>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</si>
  <si>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</si>
  <si>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</si>
  <si>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</si>
  <si>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</si>
  <si>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</si>
  <si>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</si>
  <si>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</si>
  <si>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</si>
  <si>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</si>
  <si>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</si>
  <si>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</si>
  <si>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</si>
  <si>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</si>
  <si>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</si>
  <si>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</si>
  <si>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</si>
  <si>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</si>
  <si>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</si>
  <si>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</si>
  <si>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</si>
  <si>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</si>
  <si>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</si>
  <si>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</si>
  <si>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</si>
  <si>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</si>
  <si>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</si>
  <si>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</si>
  <si>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</si>
  <si>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</si>
  <si>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</si>
  <si>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</si>
  <si>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</si>
  <si>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</si>
  <si>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</si>
  <si>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</si>
  <si>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</si>
  <si>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</si>
  <si>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</si>
  <si>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</si>
  <si>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</si>
  <si>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</si>
  <si>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</si>
  <si>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</si>
  <si>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</si>
  <si>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</si>
  <si>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</si>
  <si>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</si>
  <si>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</si>
  <si>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</si>
  <si>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</si>
  <si>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</si>
  <si>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</si>
  <si>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</si>
  <si>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</si>
  <si>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</si>
  <si>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</si>
  <si>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</si>
  <si>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</si>
  <si>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</si>
  <si>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</si>
  <si>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</si>
  <si>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</si>
  <si>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</si>
  <si>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</si>
  <si>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</si>
  <si>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</si>
  <si>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</si>
  <si>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</si>
  <si>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</si>
  <si>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</si>
  <si>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</si>
  <si>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</si>
  <si>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</si>
  <si>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</si>
  <si>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</si>
  <si>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</si>
  <si>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</si>
  <si>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</si>
  <si>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</si>
  <si>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</si>
  <si>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</si>
  <si>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</si>
  <si>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</si>
  <si>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</si>
  <si>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</si>
  <si>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</si>
  <si>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</si>
  <si>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</si>
  <si>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</si>
  <si>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</si>
  <si>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</si>
  <si>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</si>
  <si>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</si>
  <si>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</si>
  <si>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</si>
  <si>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</si>
  <si>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</si>
  <si>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</si>
  <si>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</si>
  <si>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</si>
  <si>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</si>
  <si>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</si>
  <si>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</si>
  <si>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</si>
  <si>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</si>
  <si>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</si>
  <si>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</si>
  <si>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</si>
  <si>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</si>
  <si>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</si>
  <si>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</si>
  <si>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</si>
  <si>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</si>
  <si>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</si>
  <si>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</si>
  <si>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</si>
  <si>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</si>
  <si>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</si>
  <si>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</si>
  <si>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</si>
  <si>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</si>
  <si>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</si>
  <si>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</si>
  <si>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</si>
  <si>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</si>
  <si>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</si>
  <si>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</si>
  <si>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</si>
  <si>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</si>
  <si>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</si>
  <si>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</si>
  <si>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</si>
  <si>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</si>
  <si>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</si>
  <si>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</si>
  <si>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</si>
  <si>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</si>
  <si>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</si>
  <si>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</si>
  <si>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</si>
  <si>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</si>
  <si>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</si>
  <si>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</si>
  <si>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</si>
  <si>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</si>
  <si>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</si>
  <si>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</si>
  <si>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</si>
  <si>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</si>
  <si>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</si>
  <si>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</si>
  <si>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</si>
  <si>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</si>
  <si>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</si>
  <si>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</si>
  <si>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</si>
  <si>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</si>
  <si>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</si>
  <si>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</si>
  <si>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</si>
  <si>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</si>
  <si>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</si>
  <si>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</si>
  <si>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</si>
  <si>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</si>
  <si>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</si>
  <si>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</si>
  <si>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</si>
  <si>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</si>
  <si>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</si>
  <si>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</si>
  <si>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</si>
  <si>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</si>
  <si>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</si>
  <si>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</si>
  <si>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</si>
  <si>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</si>
  <si>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</si>
  <si>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</si>
  <si>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</si>
  <si>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</si>
  <si>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</si>
  <si>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</si>
  <si>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</si>
  <si>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</si>
  <si>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</si>
  <si>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</si>
  <si>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</si>
  <si>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</si>
  <si>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</si>
  <si>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</si>
  <si>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</si>
  <si>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</si>
  <si>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</si>
  <si>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</si>
  <si>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</si>
  <si>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</si>
  <si>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</si>
  <si>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</si>
  <si>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</si>
  <si>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</si>
  <si>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</si>
  <si>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</si>
  <si>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</si>
  <si>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</si>
  <si>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</si>
  <si>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</si>
  <si>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</si>
  <si>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</si>
  <si>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</si>
  <si>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</si>
  <si>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</si>
  <si>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</si>
  <si>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</si>
  <si>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</si>
  <si>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</si>
  <si>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</si>
  <si>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</si>
  <si>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</si>
  <si>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</si>
  <si>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</si>
  <si>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</si>
  <si>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</si>
  <si>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</si>
  <si>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</si>
  <si>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</si>
  <si>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</si>
  <si>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</si>
  <si>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</si>
  <si>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</si>
  <si>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</si>
  <si>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</si>
  <si>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</si>
  <si>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</si>
  <si>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</si>
  <si>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</si>
  <si>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</si>
  <si>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</si>
  <si>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</si>
  <si>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</si>
  <si>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</si>
  <si>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</si>
  <si>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</si>
  <si>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</si>
  <si>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</si>
  <si>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</si>
  <si>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</si>
  <si>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</si>
  <si>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</si>
  <si>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</si>
  <si>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</si>
  <si>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</si>
  <si>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</si>
  <si>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</si>
  <si>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</si>
  <si>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</si>
  <si>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</si>
  <si>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</si>
  <si>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</si>
  <si>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</si>
  <si>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</si>
  <si>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</si>
  <si>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</si>
  <si>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</si>
  <si>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</si>
  <si>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</si>
  <si>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</si>
  <si>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</si>
  <si>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</si>
  <si>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</si>
  <si>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</si>
  <si>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</si>
  <si>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</si>
  <si>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</si>
  <si>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</si>
  <si>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</si>
  <si>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</si>
  <si>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</si>
  <si>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</si>
  <si>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</si>
  <si>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</si>
  <si>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</si>
  <si>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</si>
  <si>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</si>
  <si>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</si>
  <si>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</si>
  <si>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</si>
  <si>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</si>
  <si>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</si>
  <si>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</si>
  <si>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</si>
  <si>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</si>
  <si>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</si>
  <si>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</si>
  <si>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</si>
  <si>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</si>
  <si>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</si>
  <si>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</si>
  <si>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</si>
  <si>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</si>
  <si>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</si>
  <si>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</si>
  <si>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</si>
  <si>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</si>
  <si>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</si>
  <si>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</si>
  <si>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</si>
  <si>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</si>
  <si>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</si>
  <si>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</si>
  <si>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</si>
  <si>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</si>
  <si>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</si>
  <si>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</si>
  <si>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</si>
  <si>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</si>
  <si>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</si>
  <si>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</si>
  <si>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</si>
  <si>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</si>
  <si>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</si>
  <si>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</si>
  <si>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</si>
  <si>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</si>
  <si>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</si>
  <si>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</si>
  <si>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</si>
  <si>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</si>
  <si>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</si>
  <si>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</si>
  <si>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</si>
  <si>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</si>
  <si>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</si>
  <si>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</si>
  <si>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</si>
  <si>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</si>
  <si>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</si>
  <si>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</si>
  <si>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</si>
  <si>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</si>
  <si>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</si>
  <si>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</si>
  <si>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</si>
  <si>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</si>
  <si>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</si>
  <si>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</si>
  <si>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</si>
  <si>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</si>
  <si>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</si>
  <si>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</si>
  <si>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</si>
  <si>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</si>
  <si>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</si>
  <si>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</si>
  <si>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</si>
  <si>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</si>
  <si>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</si>
  <si>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</si>
  <si>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</si>
  <si>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</si>
  <si>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</si>
  <si>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</si>
  <si>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</si>
  <si>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</si>
  <si>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</si>
  <si>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</si>
  <si>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</si>
  <si>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</si>
  <si>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</si>
  <si>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</si>
  <si>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</si>
  <si>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</si>
  <si>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</si>
  <si>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</si>
  <si>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</si>
  <si>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</si>
  <si>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</si>
  <si>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</si>
  <si>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</si>
  <si>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</si>
  <si>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</si>
  <si>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</si>
  <si>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</si>
  <si>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</si>
  <si>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</si>
  <si>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</si>
  <si>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</si>
  <si>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</si>
  <si>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</si>
  <si>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</si>
  <si>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</si>
  <si>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</si>
  <si>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</si>
  <si>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</si>
  <si>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</si>
  <si>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</si>
  <si>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</si>
  <si>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</si>
  <si>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</si>
  <si>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</si>
  <si>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</si>
  <si>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</si>
  <si>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</si>
  <si>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</si>
  <si>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</si>
  <si>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</si>
  <si>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</si>
  <si>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</si>
  <si>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</si>
  <si>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</si>
  <si>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</si>
  <si>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</si>
  <si>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</si>
  <si>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</si>
  <si>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</si>
  <si>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</si>
  <si>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</si>
  <si>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</si>
  <si>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</si>
  <si>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</si>
  <si>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</si>
  <si>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</si>
  <si>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</si>
  <si>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</si>
  <si>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</si>
  <si>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</si>
  <si>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</si>
  <si>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</si>
  <si>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</si>
  <si>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</si>
  <si>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</si>
  <si>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</si>
  <si>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</si>
  <si>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</si>
  <si>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</si>
  <si>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</si>
  <si>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</si>
  <si>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</si>
  <si>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</si>
  <si>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</si>
  <si>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</si>
  <si>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</si>
  <si>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</si>
  <si>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</si>
  <si>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</si>
  <si>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</si>
  <si>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</si>
  <si>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</si>
  <si>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</si>
  <si>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</si>
  <si>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</si>
  <si>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</si>
  <si>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</si>
  <si>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</si>
  <si>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</si>
  <si>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</si>
  <si>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</si>
  <si>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</si>
  <si>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</si>
  <si>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</si>
  <si>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</si>
  <si>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</si>
  <si>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</si>
  <si>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</si>
  <si>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</si>
  <si>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</si>
  <si>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</si>
  <si>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</si>
  <si>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</si>
  <si>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</si>
  <si>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</si>
  <si>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</si>
  <si>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</si>
  <si>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</si>
  <si>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</si>
  <si>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</si>
  <si>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</si>
  <si>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</si>
  <si>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</si>
  <si>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</si>
  <si>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</si>
  <si>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</si>
  <si>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</si>
  <si>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</si>
  <si>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</si>
  <si>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</si>
  <si>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</si>
  <si>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</si>
  <si>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</si>
  <si>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</si>
  <si>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</si>
  <si>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</si>
  <si>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</si>
  <si>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</si>
  <si>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</si>
  <si>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</si>
  <si>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</si>
  <si>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</si>
  <si>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</si>
  <si>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</si>
  <si>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</si>
  <si>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</si>
  <si>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</si>
  <si>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</si>
  <si>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</si>
  <si>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</si>
  <si>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</si>
  <si>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</si>
  <si>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</si>
  <si>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</si>
  <si>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</si>
  <si>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</si>
  <si>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</si>
  <si>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</si>
  <si>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</si>
  <si>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</si>
  <si>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</si>
  <si>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</si>
  <si>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</si>
  <si>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</si>
  <si>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</si>
  <si>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</si>
  <si>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</si>
  <si>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</si>
  <si>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</si>
  <si>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</si>
  <si>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</si>
  <si>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</si>
  <si>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</si>
  <si>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</si>
  <si>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</si>
  <si>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</si>
  <si>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</si>
  <si>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</si>
  <si>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</si>
  <si>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</si>
  <si>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</si>
  <si>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</si>
  <si>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</si>
  <si>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</si>
  <si>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</si>
  <si>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</si>
  <si>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</si>
  <si>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</si>
  <si>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</si>
  <si>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</si>
  <si>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</si>
  <si>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</si>
  <si>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</si>
  <si>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</si>
  <si>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</si>
  <si>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</si>
  <si>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</si>
  <si>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</si>
  <si>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</si>
  <si>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</si>
  <si>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</si>
  <si>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</si>
  <si>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</si>
  <si>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</si>
  <si>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</si>
  <si>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</si>
  <si>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</si>
  <si>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</si>
  <si>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</si>
  <si>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</si>
  <si>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</si>
  <si>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</si>
  <si>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</si>
  <si>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</si>
  <si>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</si>
  <si>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</si>
  <si>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</si>
  <si>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</si>
  <si>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</si>
  <si>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</si>
  <si>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</si>
  <si>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</si>
  <si>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</si>
  <si>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</si>
  <si>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</si>
  <si>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</si>
  <si>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</si>
  <si>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</si>
  <si>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</si>
  <si>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</si>
  <si>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</si>
  <si>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</si>
  <si>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</si>
  <si>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</si>
  <si>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</si>
  <si>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</si>
  <si>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</si>
  <si>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</si>
  <si>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</si>
  <si>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</si>
  <si>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</si>
  <si>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</si>
  <si>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</si>
  <si>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</si>
  <si>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</si>
  <si>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</si>
  <si>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</si>
  <si>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</si>
  <si>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</si>
  <si>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</si>
  <si>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</si>
  <si>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</si>
  <si>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</si>
  <si>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</si>
  <si>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</si>
  <si>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</si>
  <si>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</si>
  <si>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</si>
  <si>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</si>
  <si>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</si>
  <si>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</si>
  <si>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</si>
  <si>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</si>
  <si>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</si>
  <si>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</si>
  <si>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</si>
  <si>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</si>
  <si>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</si>
  <si>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</si>
  <si>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</si>
  <si>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</si>
  <si>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</si>
  <si>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</si>
  <si>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</si>
  <si>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</si>
  <si>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</si>
  <si>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</si>
  <si>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</si>
  <si>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</si>
  <si>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</si>
  <si>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</si>
  <si>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</si>
  <si>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</si>
  <si>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</si>
  <si>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</si>
  <si>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</si>
  <si>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</si>
  <si>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</si>
  <si>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</si>
  <si>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</si>
  <si>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</si>
  <si>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</si>
  <si>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</si>
  <si>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</si>
  <si>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</si>
  <si>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</si>
  <si>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</si>
  <si>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</si>
  <si>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</si>
  <si>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</si>
  <si>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</si>
  <si>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</si>
  <si>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</si>
  <si>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</si>
  <si>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</si>
  <si>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</si>
  <si>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</si>
  <si>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</si>
  <si>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</si>
  <si>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</si>
  <si>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</si>
  <si>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</si>
  <si>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</si>
  <si>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</si>
  <si>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</si>
  <si>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</si>
  <si>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</si>
  <si>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</si>
  <si>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</si>
  <si>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</si>
  <si>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</si>
  <si>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</si>
  <si>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</si>
  <si>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</si>
  <si>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</si>
  <si>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</si>
  <si>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</si>
  <si>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</si>
  <si>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</si>
  <si>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</si>
  <si>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</si>
  <si>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</si>
  <si>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</si>
  <si>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</si>
  <si>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</si>
  <si>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</si>
  <si>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</si>
  <si>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</si>
  <si>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</si>
  <si>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</si>
  <si>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</si>
  <si>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</si>
  <si>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</si>
  <si>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</si>
  <si>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</si>
  <si>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</si>
  <si>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</si>
  <si>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</si>
  <si>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</si>
  <si>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</si>
  <si>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</si>
  <si>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</si>
  <si>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</si>
  <si>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</si>
  <si>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</si>
  <si>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</si>
  <si>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</si>
  <si>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</si>
  <si>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</si>
  <si>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</si>
  <si>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</si>
  <si>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</si>
  <si>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</si>
  <si>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</si>
  <si>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</si>
  <si>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</si>
  <si>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</si>
  <si>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</si>
  <si>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</si>
  <si>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</si>
  <si>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</si>
  <si>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</si>
  <si>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</si>
  <si>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</si>
  <si>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</si>
  <si>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</si>
  <si>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</si>
  <si>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</si>
  <si>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</si>
  <si>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</si>
  <si>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</si>
  <si>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</si>
  <si>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</si>
  <si>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</si>
  <si>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</si>
  <si>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</si>
  <si>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</si>
  <si>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</si>
  <si>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</si>
  <si>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</si>
  <si>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</si>
  <si>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</si>
  <si>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</si>
  <si>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</si>
  <si>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</si>
  <si>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</si>
  <si>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</si>
  <si>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</si>
  <si>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</si>
  <si>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</si>
  <si>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</si>
  <si>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</si>
  <si>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</si>
  <si>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</si>
  <si>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</si>
  <si>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</si>
  <si>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</si>
  <si>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</si>
  <si>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</si>
  <si>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</si>
  <si>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</si>
  <si>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</si>
  <si>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</si>
  <si>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</si>
  <si>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</si>
  <si>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</si>
  <si>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</si>
  <si>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</si>
  <si>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</si>
  <si>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</si>
  <si>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</si>
  <si>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</si>
  <si>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</si>
  <si>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</si>
  <si>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</si>
  <si>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</si>
  <si>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</si>
  <si>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</si>
  <si>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</si>
  <si>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</si>
  <si>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</si>
  <si>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</si>
  <si>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</si>
  <si>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</si>
  <si>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</si>
  <si>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</si>
  <si>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</si>
  <si>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</si>
  <si>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</si>
  <si>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</si>
  <si>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</si>
  <si>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</si>
  <si>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</si>
  <si>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</si>
  <si>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</si>
  <si>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</si>
  <si>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</si>
  <si>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</si>
  <si>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</si>
  <si>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</si>
  <si>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</si>
  <si>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</si>
  <si>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</si>
  <si>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</si>
  <si>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</si>
  <si>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</si>
  <si>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</si>
  <si>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</si>
  <si>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</si>
  <si>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</si>
  <si>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</si>
  <si>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</si>
  <si>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</si>
  <si>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</si>
  <si>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</si>
  <si>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</si>
  <si>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</si>
  <si>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</si>
  <si>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</si>
  <si>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</si>
  <si>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</si>
  <si>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</si>
  <si>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</si>
  <si>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</si>
  <si>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</si>
  <si>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</si>
  <si>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</si>
  <si>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</si>
  <si>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</si>
  <si>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</si>
  <si>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</si>
  <si>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</si>
  <si>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</si>
  <si>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</si>
  <si>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</si>
  <si>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</si>
  <si>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</si>
  <si>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</si>
  <si>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</si>
  <si>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</si>
  <si>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</si>
  <si>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</si>
  <si>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</si>
  <si>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</si>
  <si>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</si>
  <si>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</si>
  <si>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</si>
  <si>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</si>
  <si>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</si>
  <si>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</si>
  <si>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</si>
  <si>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</si>
  <si>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</si>
  <si>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</si>
  <si>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</si>
  <si>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</si>
  <si>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</si>
  <si>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</si>
  <si>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</si>
  <si>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</si>
  <si>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</si>
  <si>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</si>
  <si>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</si>
  <si>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</si>
  <si>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</si>
  <si>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</si>
  <si>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</si>
  <si>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</si>
  <si>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</si>
  <si>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</si>
  <si>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</si>
  <si>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</si>
  <si>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</si>
  <si>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</si>
  <si>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</si>
  <si>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</si>
  <si>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</si>
  <si>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</si>
  <si>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</si>
  <si>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</si>
  <si>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</si>
  <si>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</si>
  <si>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</si>
  <si>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</si>
  <si>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</si>
  <si>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</si>
  <si>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</si>
  <si>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</si>
  <si>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</si>
  <si>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</si>
  <si>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</si>
  <si>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</si>
  <si>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</si>
  <si>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</si>
  <si>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</si>
  <si>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</si>
  <si>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</si>
  <si>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</si>
  <si>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</si>
  <si>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</si>
  <si>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</si>
  <si>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</si>
  <si>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</si>
  <si>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</si>
  <si>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</si>
  <si>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</si>
  <si>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</si>
  <si>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</si>
  <si>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</si>
  <si>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</si>
  <si>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</si>
  <si>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</si>
  <si>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</si>
  <si>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</si>
  <si>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</si>
  <si>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</si>
  <si>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</si>
  <si>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</si>
  <si>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</si>
  <si>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</si>
  <si>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</si>
  <si>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</si>
  <si>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</si>
  <si>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</si>
  <si>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</si>
  <si>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</si>
  <si>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</si>
  <si>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</si>
  <si>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</si>
  <si>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</si>
  <si>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</si>
  <si>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</si>
  <si>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</si>
  <si>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</si>
  <si>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</si>
  <si>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</si>
  <si>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</si>
  <si>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</si>
  <si>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</si>
  <si>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</si>
  <si>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</si>
  <si>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</si>
  <si>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</si>
  <si>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</si>
  <si>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</si>
  <si>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</si>
  <si>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</si>
  <si>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</si>
  <si>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</si>
  <si>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</si>
  <si>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</si>
  <si>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</si>
  <si>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</si>
  <si>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</si>
  <si>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</si>
  <si>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</si>
  <si>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</si>
  <si>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</si>
  <si>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</si>
  <si>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</si>
  <si>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</si>
  <si>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</si>
  <si>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</si>
  <si>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</si>
  <si>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</si>
  <si>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</si>
  <si>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</si>
  <si>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</si>
  <si>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</si>
  <si>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</si>
  <si>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</si>
  <si>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</si>
  <si>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</si>
  <si>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</si>
  <si>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</si>
  <si>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</si>
  <si>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</si>
  <si>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</si>
  <si>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</si>
  <si>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</si>
  <si>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</si>
  <si>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</si>
  <si>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</si>
  <si>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</si>
  <si>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</si>
  <si>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</si>
  <si>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</si>
  <si>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</si>
  <si>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</si>
  <si>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</si>
  <si>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</si>
  <si>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</si>
  <si>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</si>
  <si>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</si>
  <si>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</si>
  <si>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</si>
  <si>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</si>
  <si>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</si>
  <si>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</si>
  <si>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</si>
  <si>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</si>
  <si>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</si>
  <si>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</si>
  <si>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</si>
  <si>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</si>
  <si>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</si>
  <si>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</si>
  <si>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</si>
  <si>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</si>
  <si>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</si>
  <si>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</si>
  <si>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</si>
  <si>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</si>
  <si>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</si>
  <si>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</si>
  <si>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</si>
  <si>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</si>
  <si>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</si>
  <si>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</si>
  <si>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</si>
  <si>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</si>
  <si>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</si>
  <si>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</si>
  <si>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</si>
  <si>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</si>
  <si>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</si>
  <si>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</si>
  <si>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</si>
  <si>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</si>
  <si>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</si>
  <si>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</si>
  <si>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</si>
  <si>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</si>
  <si>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</si>
  <si>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</si>
  <si>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</si>
  <si>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</si>
  <si>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</si>
  <si>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</si>
  <si>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</si>
  <si>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</si>
  <si>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</si>
  <si>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</si>
  <si>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</si>
  <si>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</si>
  <si>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</si>
  <si>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</si>
  <si>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</si>
  <si>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</si>
  <si>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</si>
  <si>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</si>
  <si>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</si>
  <si>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</si>
  <si>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</si>
  <si>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</si>
  <si>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</si>
  <si>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</si>
  <si>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</si>
  <si>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</si>
  <si>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</si>
  <si>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</si>
  <si>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</si>
  <si>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</si>
  <si>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</si>
  <si>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</si>
  <si>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</si>
  <si>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</si>
  <si>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</si>
  <si>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</si>
  <si>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</si>
  <si>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</si>
  <si>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</si>
  <si>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</si>
  <si>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</si>
  <si>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</si>
  <si>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</si>
  <si>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</si>
  <si>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</si>
  <si>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</si>
  <si>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</si>
  <si>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</si>
  <si>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</si>
  <si>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</si>
  <si>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</si>
  <si>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</si>
  <si>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</si>
  <si>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</si>
  <si>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</si>
  <si>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</si>
  <si>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</si>
  <si>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</si>
  <si>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</si>
  <si>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</si>
  <si>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</si>
  <si>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</si>
  <si>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</si>
  <si>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</si>
  <si>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</si>
  <si>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</si>
  <si>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</si>
  <si>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</si>
  <si>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</si>
  <si>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</si>
  <si>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</si>
  <si>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</si>
  <si>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</si>
  <si>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</si>
  <si>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</si>
  <si>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</si>
  <si>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</si>
  <si>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</si>
  <si>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</si>
  <si>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</si>
  <si>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</si>
  <si>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</si>
  <si>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</si>
  <si>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</si>
  <si>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</si>
  <si>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</si>
  <si>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</si>
  <si>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</si>
  <si>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</si>
  <si>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</si>
  <si>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</si>
  <si>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</si>
  <si>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</si>
  <si>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</si>
  <si>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</si>
  <si>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</si>
  <si>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</si>
  <si>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</si>
  <si>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</si>
  <si>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</si>
  <si>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</si>
  <si>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</si>
  <si>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</si>
  <si>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</si>
  <si>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</si>
  <si>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</si>
  <si>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</si>
  <si>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</si>
  <si>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</si>
  <si>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</si>
  <si>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</si>
  <si>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</si>
  <si>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</si>
  <si>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</si>
  <si>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</si>
  <si>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</si>
  <si>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</si>
  <si>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</si>
  <si>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</si>
  <si>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</si>
  <si>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</si>
  <si>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</si>
  <si>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</si>
  <si>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</si>
  <si>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</si>
  <si>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</si>
  <si>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</si>
  <si>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</si>
  <si>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</si>
  <si>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</si>
  <si>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</si>
  <si>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</si>
  <si>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</si>
  <si>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</si>
  <si>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</si>
  <si>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</si>
  <si>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</si>
  <si>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</si>
  <si>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</si>
  <si>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</si>
  <si>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</si>
  <si>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</si>
  <si>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</si>
  <si>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</si>
  <si>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</si>
  <si>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</si>
  <si>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</si>
  <si>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</si>
  <si>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</si>
  <si>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</si>
  <si>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</si>
  <si>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</si>
  <si>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</si>
  <si>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</si>
  <si>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</si>
  <si>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</si>
  <si>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</si>
  <si>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</si>
  <si>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</si>
  <si>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</si>
  <si>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</si>
  <si>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</si>
  <si>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</si>
  <si>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</si>
  <si>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</si>
  <si>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</si>
  <si>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</si>
  <si>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</si>
  <si>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</si>
  <si>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</si>
  <si>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</si>
  <si>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</si>
  <si>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</si>
  <si>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</si>
  <si>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</si>
  <si>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</si>
  <si>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</si>
  <si>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</si>
  <si>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</si>
  <si>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</si>
  <si>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</si>
  <si>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</si>
  <si>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</si>
  <si>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</si>
  <si>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</si>
  <si>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</si>
  <si>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</si>
  <si>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</si>
  <si>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</si>
  <si>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</si>
  <si>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</si>
  <si>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</si>
  <si>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</si>
  <si>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</si>
  <si>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</si>
  <si>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</si>
  <si>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</si>
  <si>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</si>
  <si>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</si>
  <si>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</si>
  <si>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</si>
  <si>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</si>
  <si>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</si>
  <si>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</si>
  <si>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</si>
  <si>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</si>
  <si>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</si>
  <si>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</si>
  <si>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</si>
  <si>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</si>
  <si>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</si>
  <si>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</si>
  <si>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</si>
  <si>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</si>
  <si>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</si>
  <si>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</si>
  <si>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</si>
  <si>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</si>
  <si>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</si>
  <si>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</si>
  <si>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</si>
  <si>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</si>
  <si>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</si>
  <si>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</si>
  <si>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</si>
  <si>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</si>
  <si>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</si>
  <si>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</si>
  <si>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</si>
  <si>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</si>
  <si>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</si>
  <si>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</si>
  <si>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</si>
  <si>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</si>
  <si>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</si>
  <si>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</si>
  <si>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</si>
  <si>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</si>
  <si>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</si>
  <si>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</si>
  <si>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</si>
  <si>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</si>
  <si>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</si>
  <si>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</si>
  <si>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</si>
  <si>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</si>
  <si>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</si>
  <si>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</si>
  <si>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</si>
  <si>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</si>
  <si>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</si>
  <si>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</si>
  <si>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</si>
  <si>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</si>
  <si>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</si>
  <si>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</si>
  <si>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</si>
  <si>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</si>
  <si>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</si>
  <si>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</si>
  <si>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</si>
  <si>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</si>
  <si>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</si>
  <si>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</si>
  <si>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</si>
  <si>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</si>
  <si>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</si>
  <si>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</si>
  <si>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</si>
  <si>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</si>
  <si>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</si>
  <si>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</si>
  <si>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</si>
  <si>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</si>
  <si>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</si>
  <si>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</si>
  <si>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</si>
  <si>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</si>
  <si>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</si>
  <si>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</si>
  <si>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</si>
  <si>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</si>
  <si>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</si>
  <si>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</si>
  <si>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</si>
  <si>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</si>
  <si>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</si>
  <si>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</si>
  <si>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</si>
  <si>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</si>
  <si>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</si>
  <si>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</si>
  <si>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</si>
  <si>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</si>
  <si>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</si>
  <si>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</si>
  <si>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</si>
  <si>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</si>
  <si>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</si>
  <si>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</si>
  <si>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</si>
  <si>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</si>
  <si>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</si>
  <si>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</si>
  <si>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</si>
  <si>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</si>
  <si>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</si>
  <si>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</si>
  <si>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</si>
  <si>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</si>
  <si>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</si>
  <si>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</si>
  <si>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</si>
  <si>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</si>
  <si>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</si>
  <si>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</si>
  <si>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</si>
  <si>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</si>
  <si>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</si>
  <si>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</si>
  <si>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</si>
  <si>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</si>
  <si>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</si>
  <si>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</si>
  <si>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</si>
  <si>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</si>
  <si>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</si>
  <si>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</si>
  <si>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</si>
  <si>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</si>
  <si>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</si>
  <si>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</si>
  <si>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</si>
  <si>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</si>
  <si>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</si>
  <si>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</si>
  <si>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</si>
  <si>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</si>
  <si>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</si>
  <si>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</si>
  <si>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</si>
  <si>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</si>
  <si>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</si>
  <si>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</si>
  <si>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</si>
  <si>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</si>
  <si>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</si>
  <si>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</si>
  <si>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</si>
  <si>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</si>
  <si>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</si>
  <si>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</si>
  <si>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</si>
  <si>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</si>
  <si>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</si>
  <si>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</si>
  <si>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</si>
  <si>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</si>
  <si>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</si>
  <si>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</si>
  <si>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</si>
  <si>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</si>
  <si>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</si>
  <si>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</si>
  <si>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</si>
  <si>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</si>
  <si>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</si>
  <si>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</si>
  <si>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</si>
  <si>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</si>
  <si>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</si>
  <si>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</si>
  <si>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</si>
  <si>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</si>
  <si>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</si>
  <si>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</si>
  <si>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</si>
  <si>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</si>
  <si>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</si>
  <si>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</si>
  <si>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</si>
  <si>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</si>
  <si>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</si>
  <si>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</si>
  <si>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</si>
  <si>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</si>
  <si>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</si>
  <si>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</si>
  <si>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</si>
  <si>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</si>
  <si>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</si>
  <si>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</si>
  <si>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</si>
  <si>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</si>
  <si>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</si>
  <si>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</si>
  <si>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</si>
  <si>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</si>
  <si>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</si>
  <si>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</si>
  <si>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</si>
  <si>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</si>
  <si>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</si>
  <si>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</si>
  <si>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</si>
  <si>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</si>
  <si>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</si>
  <si>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</si>
  <si>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</si>
  <si>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</si>
  <si>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</si>
  <si>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</si>
  <si>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</si>
  <si>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</si>
  <si>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</si>
  <si>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</si>
  <si>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</si>
  <si>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</si>
  <si>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</si>
  <si>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</si>
  <si>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</si>
  <si>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</si>
  <si>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</si>
  <si>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</si>
  <si>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</si>
  <si>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</si>
  <si>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</si>
  <si>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</si>
  <si>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</si>
  <si>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</si>
  <si>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</si>
  <si>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</si>
  <si>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</si>
  <si>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</si>
  <si>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</si>
  <si>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</si>
  <si>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</si>
  <si>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</si>
  <si>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</si>
  <si>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</si>
  <si>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</si>
  <si>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</si>
  <si>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</si>
  <si>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</si>
  <si>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</si>
  <si>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</si>
  <si>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</si>
  <si>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</si>
  <si>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</si>
  <si>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</si>
  <si>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</si>
  <si>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</si>
  <si>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</si>
  <si>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</si>
  <si>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</si>
  <si>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</si>
  <si>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</si>
  <si>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</si>
  <si>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</si>
  <si>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</si>
  <si>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</si>
  <si>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</si>
  <si>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</si>
  <si>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</si>
  <si>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</si>
  <si>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</si>
  <si>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</si>
  <si>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</si>
  <si>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</si>
  <si>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</si>
  <si>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</si>
  <si>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</si>
  <si>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</si>
  <si>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</si>
  <si>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</si>
  <si>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</si>
  <si>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</si>
  <si>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</si>
  <si>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</si>
  <si>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</si>
  <si>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</si>
  <si>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</si>
  <si>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</si>
  <si>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</si>
  <si>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</si>
  <si>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</si>
  <si>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</si>
  <si>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</si>
  <si>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</si>
  <si>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</si>
  <si>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</si>
  <si>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</si>
  <si>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</si>
  <si>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</si>
  <si>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</si>
  <si>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</si>
  <si>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</si>
  <si>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</si>
  <si>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</si>
  <si>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</si>
  <si>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</si>
  <si>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</si>
  <si>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</si>
  <si>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</si>
  <si>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</si>
  <si>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</si>
  <si>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</si>
  <si>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</si>
  <si>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</si>
  <si>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</si>
  <si>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</si>
  <si>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</si>
  <si>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</si>
  <si>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</si>
  <si>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</si>
  <si>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</si>
  <si>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</si>
  <si>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</si>
  <si>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</si>
  <si>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</si>
  <si>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</si>
  <si>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</si>
  <si>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</si>
  <si>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</si>
  <si>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</si>
  <si>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</si>
  <si>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</si>
  <si>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</si>
  <si>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</si>
  <si>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</si>
  <si>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</si>
  <si>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</si>
  <si>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</si>
  <si>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</si>
  <si>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</si>
  <si>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</si>
  <si>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</si>
  <si>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</si>
  <si>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</si>
  <si>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</si>
  <si>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</si>
  <si>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</si>
  <si>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</si>
  <si>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</si>
  <si>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</si>
  <si>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</si>
  <si>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</si>
  <si>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</si>
  <si>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</si>
  <si>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</si>
  <si>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</si>
  <si>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</si>
  <si>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</si>
  <si>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</si>
  <si>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</si>
  <si>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</si>
  <si>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</si>
  <si>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</si>
  <si>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</si>
  <si>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</si>
  <si>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</si>
  <si>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</si>
  <si>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</si>
  <si>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</si>
  <si>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</si>
  <si>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</si>
  <si>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</si>
  <si>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</si>
  <si>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</si>
  <si>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</si>
  <si>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</si>
  <si>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</si>
  <si>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</si>
  <si>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</si>
  <si>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</si>
  <si>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</si>
  <si>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</si>
  <si>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</si>
  <si>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</si>
  <si>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</si>
  <si>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</si>
  <si>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</si>
  <si>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</si>
  <si>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</si>
  <si>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</si>
  <si>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</si>
  <si>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</si>
  <si>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</si>
  <si>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</si>
  <si>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</si>
  <si>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</si>
  <si>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</si>
  <si>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</si>
  <si>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</si>
  <si>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</si>
  <si>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</si>
  <si>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</si>
  <si>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</si>
  <si>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</si>
  <si>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</si>
  <si>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</si>
  <si>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</si>
  <si>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</si>
  <si>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</si>
  <si>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</si>
  <si>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</si>
  <si>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</si>
  <si>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</si>
  <si>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</si>
  <si>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</si>
  <si>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</si>
  <si>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</si>
  <si>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</si>
  <si>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</si>
  <si>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</si>
  <si>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</si>
  <si>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</si>
  <si>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</si>
  <si>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</si>
  <si>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</si>
  <si>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</si>
  <si>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</si>
  <si>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</si>
  <si>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</si>
  <si>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</si>
  <si>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</si>
  <si>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</si>
  <si>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</si>
  <si>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</si>
  <si>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</si>
  <si>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</si>
  <si>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</si>
  <si>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</si>
  <si>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</si>
  <si>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</si>
  <si>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</si>
  <si>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</si>
  <si>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</si>
  <si>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</si>
  <si>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</si>
  <si>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</si>
  <si>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</si>
  <si>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</si>
  <si>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</si>
  <si>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</si>
  <si>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</si>
  <si>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</si>
  <si>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</si>
  <si>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</si>
  <si>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</si>
  <si>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</si>
  <si>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</si>
  <si>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</si>
  <si>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</si>
  <si>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</si>
  <si>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</si>
  <si>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</si>
  <si>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</si>
  <si>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</si>
  <si>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</si>
  <si>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</si>
  <si>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</si>
  <si>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</si>
  <si>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</si>
  <si>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</si>
  <si>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</si>
  <si>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</si>
  <si>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</si>
  <si>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</si>
  <si>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</si>
  <si>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</si>
  <si>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</si>
  <si>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</si>
  <si>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</si>
  <si>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</si>
  <si>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</si>
  <si>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</si>
  <si>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</si>
  <si>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</si>
  <si>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</si>
  <si>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</si>
  <si>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</si>
  <si>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</si>
  <si>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</si>
  <si>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</si>
  <si>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</si>
  <si>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</si>
  <si>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</si>
  <si>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</si>
  <si>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</si>
  <si>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</si>
  <si>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</si>
  <si>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</si>
  <si>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</si>
  <si>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</si>
  <si>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</si>
  <si>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</si>
  <si>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</si>
  <si>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</si>
  <si>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</si>
  <si>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</si>
  <si>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</si>
  <si>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</si>
  <si>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</si>
  <si>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</si>
  <si>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</si>
  <si>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</si>
  <si>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</si>
  <si>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</si>
  <si>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</si>
  <si>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</si>
  <si>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</si>
  <si>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</si>
  <si>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</si>
  <si>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</si>
  <si>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</si>
  <si>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</si>
  <si>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</si>
  <si>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</si>
  <si>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</si>
  <si>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</si>
  <si>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</si>
  <si>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</si>
  <si>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</si>
  <si>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</si>
  <si>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</si>
  <si>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</si>
  <si>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</si>
  <si>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</si>
  <si>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</si>
  <si>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</si>
  <si>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</si>
  <si>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</si>
  <si>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</si>
  <si>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</si>
  <si>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</si>
  <si>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</si>
  <si>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</si>
  <si>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</si>
  <si>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</si>
  <si>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</si>
  <si>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</si>
  <si>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</si>
  <si>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</si>
  <si>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</si>
  <si>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</si>
  <si>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</si>
  <si>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</si>
  <si>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</si>
  <si>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</si>
  <si>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</si>
  <si>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</si>
  <si>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</si>
  <si>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</si>
  <si>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</si>
  <si>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</si>
  <si>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</si>
  <si>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</si>
  <si>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</si>
  <si>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</si>
  <si>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</si>
  <si>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</si>
  <si>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</si>
  <si>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</si>
  <si>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</si>
  <si>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</si>
  <si>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</si>
  <si>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</si>
  <si>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</si>
  <si>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</si>
  <si>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</si>
  <si>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</si>
  <si>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</si>
  <si>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</si>
  <si>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</si>
  <si>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</si>
  <si>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</si>
  <si>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</si>
  <si>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</si>
  <si>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</si>
  <si>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</si>
  <si>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</si>
  <si>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</si>
  <si>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</si>
  <si>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</si>
  <si>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</si>
  <si>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</si>
  <si>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</si>
  <si>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</si>
  <si>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</si>
  <si>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</si>
  <si>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</si>
  <si>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</si>
  <si>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</si>
  <si>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</si>
  <si>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</si>
  <si>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</si>
  <si>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</si>
  <si>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</si>
  <si>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</si>
  <si>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</si>
  <si>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</si>
  <si>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</si>
  <si>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</si>
  <si>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</si>
  <si>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</si>
  <si>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</si>
  <si>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</si>
  <si>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</si>
  <si>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</si>
  <si>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</si>
  <si>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</si>
  <si>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</si>
  <si>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</si>
  <si>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</si>
  <si>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</si>
  <si>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</si>
  <si>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</si>
  <si>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</si>
  <si>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</si>
  <si>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</si>
  <si>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</si>
  <si>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</si>
  <si>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</si>
  <si>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</si>
  <si>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</si>
  <si>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</si>
  <si>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</si>
  <si>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</si>
  <si>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</si>
  <si>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</si>
  <si>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</si>
  <si>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</si>
  <si>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</si>
  <si>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</si>
  <si>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</si>
  <si>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</si>
  <si>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</si>
  <si>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</si>
  <si>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</si>
  <si>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</si>
  <si>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</si>
  <si>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</si>
  <si>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</si>
  <si>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</si>
  <si>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</si>
  <si>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</si>
  <si>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</si>
  <si>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</si>
  <si>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</si>
  <si>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</si>
  <si>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</si>
  <si>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</si>
  <si>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</si>
  <si>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</si>
  <si>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</si>
  <si>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</si>
  <si>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</si>
  <si>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</si>
  <si>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</si>
  <si>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</si>
  <si>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</si>
  <si>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</si>
  <si>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</si>
  <si>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</si>
  <si>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</si>
  <si>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</si>
  <si>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</si>
  <si>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</si>
  <si>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</si>
  <si>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</si>
  <si>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</si>
  <si>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</si>
  <si>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</si>
  <si>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</si>
  <si>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</si>
  <si>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</si>
  <si>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</si>
  <si>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</si>
  <si>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</si>
  <si>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</si>
  <si>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</si>
  <si>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</si>
  <si>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</si>
  <si>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</si>
  <si>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</si>
  <si>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</si>
  <si>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</si>
  <si>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</si>
  <si>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</si>
  <si>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</si>
  <si>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</si>
  <si>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</si>
  <si>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</si>
  <si>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</si>
  <si>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</si>
  <si>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</si>
  <si>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</si>
  <si>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</si>
  <si>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</si>
  <si>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</si>
  <si>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</si>
  <si>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</si>
  <si>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</si>
  <si>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</si>
  <si>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</si>
  <si>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</si>
  <si>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</si>
  <si>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</si>
  <si>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</si>
  <si>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</si>
  <si>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</si>
  <si>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</si>
  <si>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</si>
  <si>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</si>
  <si>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</si>
  <si>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</si>
  <si>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</si>
  <si>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</si>
  <si>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</si>
  <si>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</si>
  <si>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</si>
  <si>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</si>
  <si>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</si>
  <si>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</si>
  <si>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</si>
  <si>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</si>
  <si>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</si>
  <si>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</si>
  <si>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</si>
  <si>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</si>
  <si>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</si>
  <si>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</si>
  <si>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</si>
  <si>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</si>
  <si>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</si>
  <si>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</si>
  <si>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</si>
  <si>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</si>
  <si>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</si>
  <si>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</si>
  <si>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</si>
  <si>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</si>
  <si>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</si>
  <si>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</si>
  <si>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</si>
  <si>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</si>
  <si>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</si>
  <si>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</si>
  <si>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</si>
  <si>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</si>
  <si>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</si>
  <si>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</si>
  <si>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</si>
  <si>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</si>
  <si>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</si>
  <si>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</si>
  <si>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</si>
  <si>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</si>
  <si>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</si>
  <si>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</si>
  <si>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</si>
  <si>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</si>
  <si>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</si>
  <si>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</si>
  <si>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</si>
  <si>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</si>
  <si>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</si>
  <si>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</si>
  <si>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</si>
  <si>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</si>
  <si>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</si>
  <si>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</si>
  <si>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</si>
  <si>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</si>
  <si>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</si>
  <si>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</si>
  <si>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</si>
  <si>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</si>
  <si>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</si>
  <si>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</si>
  <si>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</si>
  <si>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</si>
  <si>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</si>
  <si>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</si>
  <si>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</si>
  <si>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</si>
  <si>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</si>
  <si>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</si>
  <si>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</si>
  <si>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</si>
  <si>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</si>
  <si>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</si>
  <si>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</si>
  <si>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</si>
  <si>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</si>
  <si>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</si>
  <si>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</si>
  <si>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</si>
  <si>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</si>
  <si>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</si>
  <si>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</si>
  <si>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</si>
  <si>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</si>
  <si>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</si>
  <si>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</si>
  <si>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</si>
  <si>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</si>
  <si>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</si>
  <si>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</si>
  <si>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</si>
  <si>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</si>
  <si>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</si>
  <si>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</si>
  <si>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</si>
  <si>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</si>
  <si>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</si>
  <si>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</si>
  <si>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</si>
  <si>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</si>
  <si>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</si>
  <si>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</si>
  <si>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</si>
  <si>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</si>
  <si>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</si>
  <si>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</si>
  <si>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</si>
  <si>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</si>
  <si>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</si>
  <si>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</si>
  <si>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</si>
  <si>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</si>
  <si>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</si>
  <si>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</si>
  <si>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</si>
  <si>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</si>
  <si>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</si>
  <si>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</si>
  <si>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</si>
  <si>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</si>
  <si>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</si>
  <si>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</si>
  <si>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</si>
  <si>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</si>
  <si>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</si>
  <si>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</si>
  <si>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</si>
  <si>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</si>
  <si>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</si>
  <si>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</si>
  <si>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</si>
  <si>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</si>
  <si>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</si>
  <si>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</si>
  <si>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</si>
  <si>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</si>
  <si>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</si>
  <si>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</si>
  <si>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</si>
  <si>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</si>
  <si>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</si>
  <si>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</si>
  <si>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</si>
  <si>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</si>
  <si>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</si>
  <si>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</si>
  <si>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</si>
  <si>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</si>
  <si>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</si>
  <si>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</si>
  <si>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</si>
  <si>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</si>
  <si>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</si>
  <si>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</si>
  <si>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</si>
  <si>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</si>
  <si>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</si>
  <si>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</si>
  <si>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</si>
  <si>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</si>
  <si>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</si>
  <si>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</si>
  <si>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</si>
  <si>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</si>
  <si>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</si>
  <si>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</si>
  <si>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</si>
  <si>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</si>
  <si>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</si>
  <si>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</si>
  <si>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</si>
  <si>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</si>
  <si>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</si>
  <si>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</si>
  <si>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</si>
  <si>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</si>
  <si>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</si>
  <si>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</si>
  <si>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</si>
  <si>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</si>
  <si>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</si>
  <si>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</si>
  <si>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</si>
  <si>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</si>
  <si>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</si>
  <si>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</si>
  <si>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</si>
  <si>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</si>
  <si>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</si>
  <si>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</si>
  <si>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</si>
  <si>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</si>
  <si>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</si>
  <si>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</si>
  <si>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</si>
  <si>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</si>
  <si>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</si>
  <si>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</si>
  <si>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</si>
  <si>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</si>
  <si>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</si>
  <si>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</si>
  <si>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</si>
  <si>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</si>
  <si>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</si>
  <si>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</si>
  <si>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</si>
  <si>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</si>
  <si>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</si>
  <si>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</si>
  <si>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</si>
  <si>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</si>
  <si>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</si>
  <si>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</si>
  <si>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</si>
  <si>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</si>
  <si>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</si>
  <si>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</si>
  <si>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</si>
  <si>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</si>
  <si>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</si>
  <si>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</si>
  <si>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</si>
  <si>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</si>
  <si>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</si>
  <si>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</si>
  <si>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</si>
  <si>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</si>
  <si>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</si>
  <si>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</si>
  <si>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</si>
  <si>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</si>
  <si>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</si>
  <si>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</si>
  <si>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</si>
  <si>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</si>
  <si>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</si>
  <si>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</si>
  <si>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</si>
  <si>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</si>
  <si>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</si>
  <si>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</si>
  <si>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</si>
  <si>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</si>
  <si>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</si>
  <si>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</si>
  <si>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</si>
  <si>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</si>
  <si>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</si>
  <si>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</si>
  <si>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</si>
  <si>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</si>
  <si>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</si>
  <si>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</si>
  <si>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</si>
  <si>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</si>
  <si>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</si>
  <si>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</si>
  <si>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</si>
  <si>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</si>
  <si>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</si>
  <si>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</si>
  <si>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</si>
  <si>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</si>
  <si>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</si>
  <si>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</si>
  <si>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</si>
  <si>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</si>
  <si>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</si>
  <si>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</si>
  <si>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</si>
  <si>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</si>
  <si>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</si>
  <si>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</si>
  <si>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</si>
  <si>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</si>
  <si>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</si>
  <si>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</si>
  <si>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</si>
  <si>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</si>
  <si>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</si>
  <si>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</si>
  <si>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</si>
  <si>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</si>
  <si>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</si>
  <si>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</si>
  <si>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</si>
  <si>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</si>
  <si>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</si>
  <si>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</si>
  <si>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</si>
  <si>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</si>
  <si>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</si>
  <si>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</si>
  <si>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</si>
  <si>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</si>
  <si>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</si>
  <si>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</si>
  <si>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</si>
  <si>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</si>
  <si>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</si>
  <si>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</si>
  <si>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</si>
  <si>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</si>
  <si>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</si>
  <si>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</si>
  <si>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</si>
  <si>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</si>
  <si>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</si>
  <si>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</si>
  <si>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</si>
  <si>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</si>
  <si>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</si>
  <si>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</si>
  <si>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</si>
  <si>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</si>
  <si>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</si>
  <si>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</si>
  <si>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</si>
  <si>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</si>
  <si>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</si>
  <si>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</si>
  <si>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</si>
  <si>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</si>
  <si>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</si>
  <si>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</si>
  <si>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</si>
  <si>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</si>
  <si>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</si>
  <si>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</si>
  <si>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</si>
  <si>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</si>
  <si>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</si>
  <si>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</si>
  <si>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</si>
  <si>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</si>
  <si>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</si>
  <si>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</si>
  <si>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</si>
  <si>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</si>
  <si>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</si>
  <si>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</si>
  <si>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</si>
  <si>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</si>
  <si>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</si>
  <si>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</si>
  <si>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</si>
  <si>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</si>
  <si>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</si>
  <si>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</si>
  <si>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</si>
  <si>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</si>
  <si>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</si>
  <si>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</si>
  <si>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</si>
  <si>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</si>
  <si>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</si>
  <si>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</si>
  <si>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</si>
  <si>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</si>
  <si>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</si>
  <si>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</si>
  <si>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</si>
  <si>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</si>
  <si>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</si>
  <si>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</si>
  <si>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</si>
  <si>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</si>
  <si>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</si>
  <si>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</si>
  <si>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</si>
  <si>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</si>
  <si>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</si>
  <si>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</si>
  <si>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</si>
  <si>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</si>
  <si>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</si>
  <si>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</si>
  <si>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</si>
  <si>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</si>
  <si>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</si>
  <si>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</si>
  <si>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</si>
  <si>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</si>
  <si>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</si>
  <si>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</si>
  <si>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</si>
  <si>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</si>
  <si>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</si>
  <si>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</si>
  <si>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</si>
  <si>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</si>
  <si>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</si>
  <si>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</si>
  <si>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</si>
  <si>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</si>
  <si>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</si>
  <si>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</si>
  <si>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</si>
  <si>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</si>
  <si>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</si>
  <si>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</si>
  <si>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</si>
  <si>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</si>
  <si>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</si>
  <si>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</si>
  <si>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</si>
  <si>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</si>
  <si>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</si>
  <si>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</si>
  <si>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</si>
  <si>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</si>
  <si>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</si>
  <si>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</si>
  <si>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</si>
  <si>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</si>
  <si>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</si>
  <si>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</si>
  <si>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</si>
  <si>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</si>
  <si>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</si>
  <si>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</si>
  <si>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</si>
  <si>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</si>
  <si>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</si>
  <si>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</si>
  <si>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</si>
  <si>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</si>
  <si>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</si>
  <si>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</si>
  <si>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</si>
  <si>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</si>
  <si>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</si>
  <si>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</si>
  <si>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</si>
  <si>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</si>
  <si>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</si>
  <si>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</si>
  <si>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</si>
  <si>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</si>
  <si>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</si>
  <si>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</si>
  <si>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</si>
  <si>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</si>
  <si>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</si>
  <si>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</si>
  <si>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</si>
  <si>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</si>
  <si>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</si>
  <si>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</si>
  <si>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</si>
  <si>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</si>
  <si>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</si>
  <si>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</si>
  <si>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</si>
  <si>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</si>
  <si>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</si>
  <si>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</si>
  <si>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</si>
  <si>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</si>
  <si>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</si>
  <si>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</si>
  <si>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</si>
  <si>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</si>
  <si>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</si>
  <si>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</si>
  <si>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</si>
  <si>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</si>
  <si>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</si>
  <si>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</si>
  <si>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</si>
  <si>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</si>
  <si>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</si>
  <si>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</si>
  <si>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</si>
  <si>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</si>
  <si>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</si>
  <si>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</si>
  <si>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</si>
  <si>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</si>
  <si>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</si>
  <si>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</si>
  <si>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</si>
  <si>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</si>
  <si>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</si>
  <si>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</si>
  <si>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</si>
  <si>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</si>
  <si>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</si>
  <si>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</si>
  <si>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</si>
  <si>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</si>
  <si>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</si>
  <si>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</si>
  <si>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</si>
  <si>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</si>
  <si>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</si>
  <si>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</si>
  <si>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</si>
  <si>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</si>
  <si>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</si>
  <si>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</si>
  <si>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</si>
  <si>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</si>
  <si>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</si>
  <si>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</si>
  <si>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</si>
  <si>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</si>
  <si>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</si>
  <si>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</si>
  <si>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</si>
  <si>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</si>
  <si>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</si>
  <si>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</si>
  <si>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</si>
  <si>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</si>
  <si>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</si>
  <si>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</si>
  <si>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</si>
  <si>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</si>
  <si>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</si>
  <si>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</si>
  <si>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</si>
  <si>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</si>
  <si>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</si>
  <si>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</si>
  <si>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</si>
  <si>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</si>
  <si>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</si>
  <si>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</si>
  <si>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</si>
  <si>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</si>
  <si>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</si>
  <si>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</si>
  <si>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</si>
  <si>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</si>
  <si>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</si>
  <si>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</si>
  <si>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</si>
  <si>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</si>
  <si>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</si>
  <si>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</si>
  <si>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</si>
  <si>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</si>
  <si>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</si>
  <si>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</si>
  <si>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</si>
  <si>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</si>
  <si>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</si>
  <si>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</si>
  <si>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</si>
  <si>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</si>
  <si>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</si>
  <si>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</si>
  <si>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</si>
  <si>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</si>
  <si>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</si>
  <si>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</si>
  <si>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</si>
  <si>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</si>
  <si>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</si>
  <si>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</si>
  <si>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</si>
  <si>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</si>
  <si>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</si>
  <si>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</si>
  <si>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</si>
  <si>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</si>
  <si>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</si>
  <si>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</si>
  <si>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</si>
  <si>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</si>
  <si>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</si>
  <si>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</si>
  <si>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</si>
  <si>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</si>
  <si>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</si>
  <si>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</si>
  <si>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</si>
  <si>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</si>
  <si>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</si>
  <si>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</si>
  <si>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</si>
  <si>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</si>
  <si>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</si>
  <si>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</si>
  <si>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</si>
  <si>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</si>
  <si>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</si>
  <si>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</si>
  <si>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</si>
  <si>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</si>
  <si>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</si>
  <si>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</si>
  <si>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</si>
  <si>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</si>
  <si>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</si>
  <si>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</si>
  <si>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</si>
  <si>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</si>
  <si>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</si>
  <si>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</si>
  <si>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</si>
  <si>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</si>
  <si>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</si>
  <si>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</si>
  <si>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</si>
  <si>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</si>
  <si>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</si>
  <si>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</si>
  <si>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</si>
  <si>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</si>
  <si>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</si>
  <si>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</si>
  <si>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</si>
  <si>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</si>
  <si>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</si>
  <si>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</si>
  <si>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</si>
  <si>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</si>
  <si>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</si>
  <si>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</si>
  <si>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</si>
  <si>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</si>
  <si>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</si>
  <si>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</si>
  <si>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</si>
  <si>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</si>
  <si>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</si>
  <si>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</si>
  <si>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</si>
  <si>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</si>
  <si>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</si>
  <si>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</si>
  <si>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</si>
  <si>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</si>
  <si>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</si>
  <si>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</si>
  <si>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</si>
  <si>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</si>
  <si>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</si>
  <si>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</si>
  <si>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</si>
  <si>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</si>
  <si>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</si>
  <si>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</si>
  <si>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</si>
  <si>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</si>
  <si>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</si>
  <si>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</si>
  <si>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</si>
  <si>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</si>
  <si>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</si>
  <si>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</si>
  <si>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</si>
  <si>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</si>
  <si>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</si>
  <si>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</si>
  <si>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</si>
  <si>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</si>
  <si>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</si>
  <si>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</si>
  <si>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</si>
  <si>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</si>
  <si>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</si>
  <si>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</si>
  <si>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</si>
  <si>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</si>
  <si>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</si>
  <si>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</si>
  <si>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</si>
  <si>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</si>
  <si>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</si>
  <si>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</si>
  <si>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</si>
  <si>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</si>
  <si>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</si>
  <si>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</si>
  <si>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</si>
  <si>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</si>
  <si>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</si>
  <si>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</si>
  <si>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</si>
  <si>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</si>
  <si>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</si>
  <si>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</si>
  <si>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</si>
  <si>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</si>
  <si>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</si>
  <si>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</si>
  <si>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</si>
  <si>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</si>
  <si>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</si>
  <si>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</si>
  <si>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</si>
  <si>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</si>
  <si>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</si>
  <si>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</si>
  <si>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</si>
  <si>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</si>
  <si>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</si>
  <si>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</si>
  <si>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</si>
  <si>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</si>
  <si>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</si>
  <si>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</si>
  <si>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</si>
  <si>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</si>
  <si>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</si>
  <si>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</si>
  <si>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</si>
  <si>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</si>
  <si>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</si>
  <si>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</si>
  <si>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</si>
  <si>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</si>
  <si>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</si>
  <si>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</si>
  <si>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</si>
  <si>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</si>
  <si>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</si>
  <si>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</si>
  <si>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</si>
  <si>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</si>
  <si>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</si>
  <si>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</si>
  <si>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</si>
  <si>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</si>
  <si>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</si>
  <si>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</si>
  <si>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</si>
  <si>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</si>
  <si>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</si>
  <si>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</si>
  <si>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</si>
  <si>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</si>
  <si>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</si>
  <si>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</si>
  <si>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</si>
  <si>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</si>
  <si>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</si>
  <si>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</si>
  <si>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</si>
  <si>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</si>
  <si>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</si>
  <si>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</si>
  <si>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</si>
  <si>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</si>
  <si>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</si>
  <si>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</si>
  <si>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</si>
  <si>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</si>
  <si>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</si>
  <si>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</si>
  <si>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</si>
  <si>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</si>
  <si>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</si>
  <si>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</si>
  <si>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</si>
  <si>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</si>
  <si>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</si>
  <si>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</si>
  <si>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</si>
  <si>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</si>
  <si>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</si>
  <si>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</si>
  <si>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</si>
  <si>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</si>
  <si>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</si>
  <si>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</si>
  <si>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</si>
  <si>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</si>
  <si>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</si>
  <si>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</si>
  <si>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</si>
  <si>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</si>
  <si>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</si>
  <si>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</si>
  <si>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</si>
  <si>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</si>
  <si>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</si>
  <si>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</si>
  <si>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</si>
  <si>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</si>
  <si>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</si>
  <si>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</si>
  <si>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</si>
  <si>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</si>
  <si>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</si>
  <si>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</si>
  <si>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</si>
  <si>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</si>
  <si>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</si>
  <si>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</si>
  <si>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</si>
  <si>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</si>
  <si>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</si>
  <si>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</si>
  <si>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</si>
  <si>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</si>
  <si>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</si>
  <si>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</si>
  <si>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</si>
  <si>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</si>
  <si>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</si>
  <si>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</si>
  <si>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</si>
  <si>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</si>
  <si>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</si>
  <si>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</si>
  <si>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</si>
  <si>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</si>
  <si>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</si>
  <si>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</si>
  <si>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</si>
  <si>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</si>
  <si>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</si>
  <si>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</si>
  <si>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</si>
  <si>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</si>
  <si>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</si>
  <si>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</si>
  <si>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</si>
  <si>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</si>
  <si>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</si>
  <si>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</si>
  <si>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</si>
  <si>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</si>
  <si>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</si>
  <si>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</si>
  <si>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</si>
  <si>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</si>
  <si>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</si>
  <si>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</si>
  <si>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</si>
  <si>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</si>
  <si>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</si>
  <si>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</si>
  <si>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</si>
  <si>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</si>
  <si>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</si>
  <si>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</si>
  <si>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</si>
  <si>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</si>
  <si>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</si>
  <si>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</si>
  <si>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</si>
  <si>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</si>
  <si>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</si>
  <si>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</si>
  <si>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</si>
  <si>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</si>
  <si>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</si>
  <si>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</si>
  <si>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</si>
  <si>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</si>
  <si>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</si>
  <si>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</si>
  <si>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</si>
  <si>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</si>
  <si>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</si>
  <si>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</si>
  <si>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</si>
  <si>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</si>
  <si>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</si>
  <si>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</si>
  <si>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</si>
  <si>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</si>
  <si>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</si>
  <si>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</si>
  <si>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</si>
  <si>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</si>
  <si>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</si>
  <si>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</si>
  <si>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</si>
  <si>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</si>
  <si>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</si>
  <si>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</si>
  <si>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</si>
  <si>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</si>
  <si>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</si>
  <si>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</si>
  <si>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</si>
  <si>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</si>
  <si>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</si>
  <si>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</si>
  <si>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</si>
  <si>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</si>
  <si>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</si>
  <si>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</si>
  <si>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</si>
  <si>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</si>
  <si>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</si>
  <si>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</si>
  <si>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</si>
  <si>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</si>
  <si>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</si>
  <si>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</si>
  <si>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</si>
  <si>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</si>
  <si>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</si>
  <si>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</si>
  <si>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</si>
  <si>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</si>
  <si>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</si>
  <si>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</si>
  <si>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</si>
  <si>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</si>
  <si>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</si>
  <si>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</si>
  <si>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</si>
  <si>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</si>
  <si>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</si>
  <si>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</si>
  <si>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</si>
  <si>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</si>
  <si>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</si>
  <si>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</si>
  <si>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</si>
  <si>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</si>
  <si>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</si>
  <si>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</si>
  <si>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</si>
  <si>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</si>
  <si>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</si>
  <si>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</si>
  <si>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</si>
  <si>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</si>
  <si>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</si>
  <si>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</si>
  <si>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</si>
  <si>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</si>
  <si>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</si>
  <si>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</si>
  <si>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</si>
  <si>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</si>
  <si>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</si>
  <si>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</si>
  <si>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</si>
  <si>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</si>
  <si>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</si>
  <si>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</si>
  <si>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</si>
  <si>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</si>
  <si>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</si>
  <si>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</si>
  <si>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</si>
  <si>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</si>
  <si>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</si>
  <si>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</si>
  <si>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</si>
  <si>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</si>
  <si>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</si>
  <si>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</si>
  <si>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</si>
  <si>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</si>
  <si>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</si>
  <si>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</si>
  <si>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</si>
  <si>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</si>
  <si>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</si>
  <si>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</si>
  <si>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</si>
  <si>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</si>
  <si>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</si>
  <si>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</si>
  <si>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</si>
  <si>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</si>
  <si>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</si>
  <si>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</si>
  <si>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</si>
  <si>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</si>
  <si>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</si>
  <si>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</si>
  <si>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</si>
  <si>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</si>
  <si>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</si>
  <si>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</si>
  <si>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</si>
  <si>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</si>
  <si>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</si>
  <si>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</si>
  <si>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</si>
  <si>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</si>
  <si>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</si>
  <si>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</si>
  <si>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</si>
  <si>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</si>
  <si>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</si>
  <si>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</si>
  <si>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</si>
  <si>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</si>
  <si>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</si>
  <si>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</si>
  <si>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</si>
  <si>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</si>
  <si>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</si>
  <si>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</si>
  <si>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</si>
  <si>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</si>
  <si>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</si>
  <si>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</si>
  <si>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</si>
  <si>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</si>
  <si>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</si>
  <si>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</si>
  <si>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</si>
  <si>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</si>
  <si>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</si>
  <si>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</si>
  <si>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</si>
  <si>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</si>
  <si>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</si>
  <si>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</si>
  <si>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</si>
  <si>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</si>
  <si>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</si>
  <si>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</si>
  <si>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</si>
  <si>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</si>
  <si>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</si>
  <si>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</si>
  <si>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</si>
  <si>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</si>
  <si>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</si>
  <si>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</si>
  <si>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</si>
  <si>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</si>
  <si>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</si>
  <si>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</si>
  <si>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</si>
  <si>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</si>
  <si>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</si>
  <si>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</si>
  <si>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</si>
  <si>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</si>
  <si>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</si>
  <si>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</si>
  <si>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</si>
  <si>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</si>
  <si>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</si>
  <si>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</si>
  <si>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</si>
  <si>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</si>
  <si>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</si>
  <si>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</si>
  <si>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</si>
  <si>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</si>
  <si>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</si>
  <si>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</si>
  <si>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</si>
  <si>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</si>
  <si>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</si>
  <si>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</si>
  <si>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</si>
  <si>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</si>
  <si>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</si>
  <si>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</si>
  <si>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</si>
  <si>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</si>
  <si>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</si>
  <si>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</si>
  <si>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</si>
  <si>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</si>
  <si>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</si>
  <si>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</si>
  <si>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</si>
  <si>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</si>
  <si>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</si>
  <si>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</si>
  <si>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</si>
  <si>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</si>
  <si>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</si>
  <si>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</si>
  <si>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</si>
  <si>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</si>
  <si>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</si>
  <si>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</si>
  <si>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</si>
  <si>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</si>
  <si>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</si>
  <si>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</si>
  <si>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</si>
  <si>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</si>
  <si>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</si>
  <si>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</si>
  <si>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</si>
  <si>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</si>
  <si>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</si>
  <si>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</si>
  <si>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</si>
  <si>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</si>
  <si>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</si>
  <si>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</si>
  <si>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</si>
  <si>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</si>
  <si>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</si>
  <si>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</si>
  <si>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</si>
  <si>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</si>
  <si>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</si>
  <si>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</si>
  <si>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</si>
  <si>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</si>
  <si>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</si>
  <si>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</si>
  <si>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</si>
  <si>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</si>
  <si>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</si>
  <si>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</si>
  <si>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</si>
  <si>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</si>
  <si>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</si>
  <si>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</si>
  <si>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</si>
  <si>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</si>
  <si>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</si>
  <si>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</si>
  <si>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</si>
  <si>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</si>
  <si>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</si>
  <si>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</si>
  <si>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</si>
  <si>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</si>
  <si>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</si>
  <si>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</si>
  <si>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</si>
  <si>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</si>
  <si>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</si>
  <si>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</si>
  <si>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</si>
  <si>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</si>
  <si>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</si>
  <si>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</si>
  <si>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</si>
  <si>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</si>
  <si>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</si>
  <si>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</si>
  <si>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</si>
  <si>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</si>
  <si>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</si>
  <si>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</si>
  <si>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</si>
  <si>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</si>
  <si>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</si>
  <si>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</si>
  <si>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</si>
  <si>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</si>
  <si>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</si>
  <si>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</si>
  <si>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</si>
  <si>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</si>
  <si>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</si>
  <si>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</si>
  <si>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</si>
  <si>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</si>
  <si>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</si>
  <si>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</si>
  <si>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</si>
  <si>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</si>
  <si>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</si>
  <si>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</si>
  <si>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</si>
  <si>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</si>
  <si>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</si>
  <si>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</si>
  <si>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</si>
  <si>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</si>
  <si>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</si>
  <si>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</si>
  <si>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</si>
  <si>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</si>
  <si>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</si>
  <si>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</si>
  <si>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</si>
  <si>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</si>
  <si>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</si>
  <si>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</si>
  <si>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</si>
  <si>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</si>
  <si>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</si>
  <si>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</si>
  <si>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</si>
  <si>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</si>
  <si>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</si>
  <si>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</si>
  <si>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</si>
  <si>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</si>
  <si>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</si>
  <si>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</si>
  <si>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</si>
  <si>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</si>
  <si>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</si>
  <si>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</si>
  <si>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</si>
  <si>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</si>
  <si>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</si>
  <si>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</si>
  <si>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</si>
  <si>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</si>
  <si>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</si>
  <si>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</si>
  <si>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</si>
  <si>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</si>
  <si>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</si>
  <si>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</si>
  <si>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</si>
  <si>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</si>
  <si>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</si>
  <si>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</si>
  <si>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</si>
  <si>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</si>
  <si>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</si>
  <si>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</si>
  <si>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</si>
  <si>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</si>
  <si>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</si>
  <si>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</si>
  <si>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</si>
  <si>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</si>
  <si>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</si>
  <si>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</si>
  <si>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</si>
  <si>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</si>
  <si>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</si>
  <si>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</si>
  <si>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</si>
  <si>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</si>
  <si>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</si>
  <si>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</si>
  <si>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</si>
  <si>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</si>
  <si>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</si>
  <si>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</si>
  <si>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</si>
  <si>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</si>
  <si>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</si>
  <si>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</si>
  <si>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</si>
  <si>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</si>
  <si>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</si>
  <si>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</si>
  <si>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</si>
  <si>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</si>
  <si>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</si>
  <si>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</si>
  <si>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</si>
  <si>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</si>
  <si>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</si>
  <si>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</si>
  <si>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</si>
  <si>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</si>
  <si>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</si>
  <si>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</si>
  <si>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</si>
  <si>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</si>
  <si>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</si>
  <si>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</si>
  <si>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</si>
  <si>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</si>
  <si>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</si>
  <si>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</si>
  <si>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</si>
  <si>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</si>
  <si>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</si>
  <si>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</si>
  <si>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</si>
  <si>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</si>
  <si>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</si>
  <si>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</si>
  <si>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</si>
  <si>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</si>
  <si>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</si>
  <si>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</si>
  <si>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</si>
  <si>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</si>
  <si>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</si>
  <si>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</si>
  <si>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</si>
  <si>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</si>
  <si>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</si>
  <si>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</si>
  <si>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</si>
  <si>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</si>
  <si>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</si>
  <si>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</si>
  <si>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</si>
  <si>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</si>
  <si>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</si>
  <si>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</si>
  <si>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</si>
  <si>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</si>
  <si>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</si>
  <si>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</si>
  <si>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</si>
  <si>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</si>
  <si>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</si>
  <si>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</si>
  <si>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</si>
  <si>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</si>
  <si>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</si>
  <si>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</si>
  <si>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</si>
  <si>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</si>
  <si>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</si>
  <si>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</si>
  <si>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</si>
  <si>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</si>
  <si>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</si>
  <si>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</si>
  <si>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</si>
  <si>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</si>
  <si>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</si>
  <si>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</si>
  <si>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</si>
  <si>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</si>
  <si>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</si>
  <si>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</si>
  <si>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</si>
  <si>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</si>
  <si>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</si>
  <si>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</si>
  <si>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</si>
  <si>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</si>
  <si>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</si>
  <si>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</si>
  <si>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</si>
  <si>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</si>
  <si>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</si>
  <si>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</si>
  <si>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</si>
  <si>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</si>
  <si>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</si>
  <si>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</si>
  <si>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</si>
  <si>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</si>
  <si>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</si>
  <si>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</si>
  <si>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</si>
  <si>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</si>
  <si>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</si>
  <si>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</si>
  <si>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</si>
  <si>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</si>
  <si>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</si>
  <si>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</si>
  <si>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</si>
  <si>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</si>
  <si>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</si>
  <si>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</si>
  <si>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</si>
  <si>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</si>
  <si>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</si>
  <si>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</si>
  <si>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</si>
  <si>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</si>
  <si>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</si>
  <si>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</si>
  <si>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</si>
  <si>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</si>
  <si>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</si>
  <si>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</si>
  <si>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</si>
  <si>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</si>
  <si>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</si>
  <si>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</si>
  <si>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</si>
  <si>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</si>
  <si>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</si>
  <si>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</si>
  <si>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</si>
  <si>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</si>
  <si>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</si>
  <si>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</si>
  <si>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</si>
  <si>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</si>
  <si>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</si>
  <si>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</si>
  <si>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</si>
  <si>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</si>
  <si>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</si>
  <si>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</si>
  <si>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</si>
  <si>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</si>
  <si>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</si>
  <si>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</si>
  <si>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</si>
  <si>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</si>
  <si>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</si>
  <si>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</si>
  <si>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</si>
  <si>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</si>
  <si>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</si>
  <si>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</si>
  <si>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</si>
  <si>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</si>
  <si>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</si>
  <si>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</si>
  <si>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</si>
  <si>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</si>
  <si>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</si>
  <si>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</si>
  <si>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</si>
  <si>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</si>
  <si>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</si>
  <si>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</si>
  <si>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</si>
  <si>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</si>
  <si>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</si>
  <si>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</si>
  <si>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</si>
  <si>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</si>
  <si>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</si>
  <si>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</si>
  <si>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</si>
  <si>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</si>
  <si>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</si>
  <si>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</si>
  <si>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</si>
  <si>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</si>
  <si>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</si>
  <si>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</si>
  <si>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</si>
  <si>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</si>
  <si>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</si>
  <si>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</si>
  <si>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</si>
  <si>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</si>
  <si>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</si>
  <si>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</si>
  <si>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</si>
  <si>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</si>
  <si>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</si>
  <si>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</si>
  <si>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</si>
  <si>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</si>
  <si>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</si>
  <si>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</si>
  <si>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</si>
  <si>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</si>
  <si>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</si>
  <si>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</si>
  <si>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</si>
  <si>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</si>
  <si>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</si>
  <si>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</si>
  <si>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</si>
  <si>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</si>
  <si>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</si>
  <si>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</si>
  <si>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</si>
  <si>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</si>
  <si>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</si>
  <si>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</si>
  <si>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</si>
  <si>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</si>
  <si>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</si>
  <si>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</si>
  <si>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</si>
  <si>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</si>
  <si>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</si>
  <si>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</si>
  <si>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</si>
  <si>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</si>
  <si>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</si>
  <si>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</si>
  <si>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</si>
  <si>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</si>
  <si>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</si>
  <si>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</si>
  <si>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</si>
  <si>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</si>
  <si>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</si>
  <si>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</si>
  <si>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</si>
  <si>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</si>
  <si>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</si>
  <si>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</si>
  <si>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</si>
  <si>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</si>
  <si>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</si>
  <si>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</si>
  <si>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</si>
  <si>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</si>
  <si>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</si>
  <si>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</si>
  <si>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</si>
  <si>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</si>
  <si>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</si>
  <si>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</si>
  <si>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</si>
  <si>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</si>
  <si>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</si>
  <si>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</si>
  <si>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</si>
  <si>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</si>
  <si>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</si>
  <si>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</si>
  <si>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</si>
  <si>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</si>
  <si>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</si>
  <si>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</si>
  <si>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</si>
  <si>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</si>
  <si>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</si>
  <si>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</si>
  <si>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</si>
  <si>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</si>
  <si>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</si>
  <si>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</si>
  <si>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</si>
  <si>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</si>
  <si>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</si>
  <si>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</si>
  <si>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</si>
  <si>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</si>
  <si>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</si>
  <si>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</si>
  <si>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</si>
  <si>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</si>
  <si>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</si>
  <si>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</si>
  <si>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</si>
  <si>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</si>
  <si>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</si>
  <si>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</si>
  <si>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</si>
  <si>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</si>
  <si>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</si>
  <si>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</si>
  <si>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</si>
  <si>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</si>
  <si>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</si>
  <si>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</si>
  <si>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</si>
  <si>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</si>
  <si>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</si>
  <si>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</si>
  <si>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</si>
  <si>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</si>
  <si>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</si>
  <si>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</si>
  <si>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</si>
  <si>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</si>
  <si>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</si>
  <si>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</si>
  <si>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</si>
  <si>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</si>
  <si>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</si>
  <si>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</si>
  <si>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</si>
  <si>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</si>
  <si>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</si>
  <si>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</si>
  <si>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</si>
  <si>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</si>
  <si>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</si>
  <si>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</si>
  <si>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</si>
  <si>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</si>
  <si>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</si>
  <si>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</si>
  <si>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</si>
  <si>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</si>
  <si>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</si>
  <si>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</si>
  <si>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</si>
  <si>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</si>
  <si>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</si>
  <si>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</si>
  <si>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</si>
  <si>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</si>
  <si>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</si>
  <si>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</si>
  <si>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</si>
  <si>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</si>
  <si>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</si>
  <si>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</si>
  <si>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</si>
  <si>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</si>
  <si>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</si>
  <si>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</si>
  <si>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</si>
  <si>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</si>
  <si>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</si>
  <si>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</si>
  <si>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</si>
  <si>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</si>
  <si>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</si>
  <si>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</si>
  <si>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</si>
  <si>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</si>
  <si>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</si>
  <si>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</si>
  <si>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</si>
  <si>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</si>
  <si>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</si>
  <si>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</si>
  <si>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</si>
  <si>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</si>
  <si>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</si>
  <si>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</si>
  <si>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</si>
  <si>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</si>
  <si>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</si>
  <si>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</si>
  <si>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</si>
  <si>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</si>
  <si>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</si>
  <si>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</si>
  <si>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</si>
  <si>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</si>
  <si>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</si>
  <si>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</si>
  <si>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</si>
  <si>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</si>
  <si>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</si>
  <si>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</si>
  <si>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</si>
  <si>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</si>
  <si>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</si>
  <si>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</si>
  <si>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</si>
  <si>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</si>
  <si>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</si>
  <si>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</si>
  <si>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</si>
  <si>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</si>
  <si>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</si>
  <si>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</si>
  <si>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</si>
  <si>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</si>
  <si>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</si>
  <si>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</si>
  <si>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</si>
  <si>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</si>
  <si>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</si>
  <si>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</si>
  <si>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</si>
  <si>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</si>
  <si>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</si>
  <si>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</si>
  <si>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</si>
  <si>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</si>
  <si>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</si>
  <si>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</si>
  <si>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</si>
  <si>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</si>
  <si>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</si>
  <si>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</si>
  <si>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</si>
  <si>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</si>
  <si>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</si>
  <si>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</si>
  <si>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</si>
  <si>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</si>
  <si>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</si>
  <si>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</si>
  <si>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</si>
  <si>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</si>
  <si>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</si>
  <si>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</si>
  <si>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</si>
  <si>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</si>
  <si>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</si>
  <si>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</si>
  <si>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</si>
  <si>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</si>
  <si>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</si>
  <si>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</si>
  <si>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</si>
  <si>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</si>
  <si>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</si>
  <si>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</si>
  <si>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</si>
  <si>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</si>
  <si>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</si>
  <si>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</si>
  <si>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</si>
  <si>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</si>
  <si>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</si>
  <si>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</si>
  <si>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</si>
  <si>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</si>
  <si>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</si>
  <si>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</si>
  <si>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</si>
  <si>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</si>
  <si>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</si>
  <si>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</si>
  <si>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</si>
  <si>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</si>
  <si>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</si>
  <si>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</si>
  <si>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</si>
  <si>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</si>
  <si>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</si>
  <si>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</si>
  <si>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</si>
  <si>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</si>
  <si>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</si>
  <si>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</si>
  <si>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</si>
  <si>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</si>
  <si>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</si>
  <si>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</si>
  <si>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</si>
  <si>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</si>
  <si>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</si>
  <si>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</si>
  <si>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</si>
  <si>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</si>
  <si>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</si>
  <si>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</si>
  <si>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</si>
  <si>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</si>
  <si>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</si>
  <si>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</si>
  <si>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</si>
  <si>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</si>
  <si>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</si>
  <si>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</si>
  <si>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</si>
  <si>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</si>
  <si>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</si>
  <si>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</si>
  <si>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</si>
  <si>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</si>
  <si>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</si>
  <si>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</si>
  <si>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</si>
  <si>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</si>
  <si>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</si>
  <si>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</si>
  <si>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</si>
  <si>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</si>
  <si>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</si>
  <si>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</si>
  <si>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</si>
  <si>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</si>
  <si>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</si>
  <si>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</si>
  <si>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</si>
  <si>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</si>
  <si>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</si>
  <si>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</si>
  <si>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</si>
  <si>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</si>
  <si>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</si>
  <si>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</si>
  <si>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</si>
  <si>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</si>
  <si>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</si>
  <si>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</si>
  <si>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</si>
  <si>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</si>
  <si>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</si>
  <si>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</si>
  <si>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</si>
  <si>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</si>
  <si>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</si>
  <si>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</si>
  <si>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</si>
  <si>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</si>
  <si>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</si>
  <si>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</si>
  <si>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</si>
  <si>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</si>
  <si>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</si>
  <si>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</si>
  <si>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</si>
  <si>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</si>
  <si>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</si>
  <si>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</si>
  <si>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</si>
  <si>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</si>
  <si>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</si>
  <si>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</si>
  <si>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</si>
  <si>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</si>
  <si>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</si>
  <si>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</si>
  <si>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</si>
  <si>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</si>
  <si>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</si>
  <si>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</si>
  <si>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</si>
  <si>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</si>
  <si>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</si>
  <si>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</si>
  <si>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</si>
  <si>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</si>
  <si>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</si>
  <si>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</si>
  <si>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</si>
  <si>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</si>
  <si>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</si>
  <si>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</si>
  <si>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</si>
  <si>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</si>
  <si>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</si>
  <si>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</si>
  <si>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</si>
  <si>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</si>
  <si>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</si>
  <si>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</si>
  <si>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</si>
  <si>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</si>
  <si>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</si>
  <si>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</si>
  <si>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</si>
  <si>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</si>
  <si>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</si>
  <si>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</si>
  <si>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</si>
  <si>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</si>
  <si>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</si>
  <si>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</si>
  <si>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</si>
  <si>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</si>
  <si>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</si>
  <si>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</si>
  <si>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</si>
  <si>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</si>
  <si>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</si>
  <si>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</si>
  <si>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</si>
  <si>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</si>
  <si>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</si>
  <si>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</si>
  <si>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</si>
  <si>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</si>
  <si>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</si>
  <si>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</si>
  <si>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</si>
  <si>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</si>
  <si>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</si>
  <si>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</si>
  <si>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</si>
  <si>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</si>
  <si>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</si>
  <si>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</si>
  <si>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</si>
  <si>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</si>
  <si>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</si>
  <si>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</si>
  <si>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</si>
  <si>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</si>
  <si>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</si>
  <si>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</si>
  <si>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</si>
  <si>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</si>
  <si>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</si>
  <si>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</si>
  <si>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</si>
  <si>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</si>
  <si>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</si>
  <si>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</si>
  <si>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</si>
  <si>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</si>
  <si>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</si>
  <si>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</si>
  <si>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</si>
  <si>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</si>
  <si>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</si>
  <si>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</si>
  <si>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</si>
  <si>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</si>
  <si>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</si>
  <si>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</si>
  <si>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</si>
  <si>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</si>
  <si>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</si>
  <si>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</si>
  <si>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</si>
  <si>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</si>
  <si>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</si>
  <si>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</si>
  <si>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</si>
  <si>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</si>
  <si>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</si>
  <si>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</si>
  <si>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</si>
  <si>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</si>
  <si>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</si>
  <si>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</si>
  <si>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</si>
  <si>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</si>
  <si>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</si>
  <si>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</si>
  <si>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</si>
  <si>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</si>
  <si>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</si>
  <si>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</si>
  <si>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</si>
  <si>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</si>
  <si>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</si>
  <si>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</si>
  <si>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</si>
  <si>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</si>
  <si>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</si>
  <si>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</si>
  <si>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</si>
  <si>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</si>
  <si>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</si>
  <si>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</si>
  <si>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</si>
  <si>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</si>
  <si>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</si>
  <si>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</si>
  <si>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</si>
  <si>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</si>
  <si>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</si>
  <si>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</si>
  <si>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</si>
  <si>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</si>
  <si>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</si>
  <si>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</si>
  <si>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</si>
  <si>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</si>
  <si>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</si>
  <si>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</si>
  <si>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</si>
  <si>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</si>
  <si>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</si>
  <si>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</si>
  <si>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</si>
  <si>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</si>
  <si>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</si>
  <si>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</si>
  <si>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</si>
  <si>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</si>
  <si>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</si>
  <si>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</si>
  <si>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</si>
  <si>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</si>
  <si>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</si>
  <si>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</si>
  <si>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</si>
  <si>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</si>
  <si>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</si>
  <si>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</si>
  <si>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</si>
  <si>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</si>
  <si>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</si>
  <si>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</si>
  <si>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</si>
  <si>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</si>
  <si>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</si>
  <si>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</si>
  <si>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</si>
  <si>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</si>
  <si>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</si>
  <si>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</si>
  <si>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</si>
  <si>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</si>
  <si>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</si>
  <si>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</si>
  <si>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</si>
  <si>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</si>
  <si>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</si>
  <si>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</si>
  <si>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</si>
  <si>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</si>
  <si>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</si>
  <si>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</si>
  <si>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</si>
  <si>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</si>
  <si>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</si>
  <si>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</si>
  <si>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</si>
  <si>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</si>
  <si>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</si>
  <si>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</si>
  <si>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</si>
  <si>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</si>
  <si>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</si>
  <si>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</si>
  <si>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</si>
  <si>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</si>
  <si>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</si>
  <si>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</si>
  <si>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</si>
  <si>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</si>
  <si>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</si>
  <si>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</si>
  <si>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</si>
  <si>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</si>
  <si>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</si>
  <si>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</si>
  <si>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</si>
  <si>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</si>
  <si>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</si>
  <si>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</si>
  <si>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</si>
  <si>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</si>
  <si>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</si>
  <si>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</si>
  <si>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</si>
  <si>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</si>
  <si>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</si>
  <si>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</si>
  <si>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</si>
  <si>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</si>
  <si>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</si>
  <si>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</si>
  <si>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</si>
  <si>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</si>
  <si>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</si>
  <si>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</si>
  <si>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</si>
  <si>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</si>
  <si>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</si>
  <si>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</si>
  <si>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</si>
  <si>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</si>
  <si>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</si>
  <si>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</si>
  <si>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</si>
  <si>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</si>
  <si>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</si>
  <si>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</si>
  <si>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</si>
  <si>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</si>
  <si>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</si>
  <si>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</si>
  <si>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</si>
  <si>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</si>
  <si>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</si>
  <si>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</si>
  <si>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</si>
  <si>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</si>
  <si>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</si>
  <si>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</si>
  <si>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</si>
  <si>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</si>
  <si>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</si>
  <si>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</si>
  <si>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</si>
  <si>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</si>
  <si>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</si>
  <si>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</si>
  <si>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</si>
  <si>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</si>
  <si>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</si>
  <si>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</si>
  <si>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</si>
  <si>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</si>
  <si>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</si>
  <si>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</si>
  <si>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</si>
  <si>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</si>
  <si>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</si>
  <si>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</si>
  <si>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</si>
  <si>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</si>
  <si>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</si>
  <si>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</si>
  <si>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</si>
  <si>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</si>
  <si>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</si>
  <si>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</si>
  <si>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</si>
  <si>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</si>
  <si>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</si>
  <si>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</si>
  <si>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</si>
  <si>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</si>
  <si>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</si>
  <si>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</si>
  <si>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</si>
  <si>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</si>
  <si>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</si>
  <si>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</si>
  <si>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</si>
  <si>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</si>
  <si>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</si>
  <si>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</si>
  <si>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</si>
  <si>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</si>
  <si>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</si>
  <si>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</si>
  <si>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</si>
  <si>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</si>
  <si>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</si>
  <si>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</si>
  <si>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</si>
  <si>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</si>
  <si>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</si>
  <si>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</si>
  <si>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</si>
  <si>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</si>
  <si>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</si>
  <si>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</si>
  <si>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</si>
  <si>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</si>
  <si>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</si>
  <si>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</si>
  <si>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</si>
  <si>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</si>
  <si>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</si>
  <si>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</si>
  <si>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</si>
  <si>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</si>
  <si>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</si>
  <si>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</si>
  <si>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</si>
  <si>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</si>
  <si>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</si>
  <si>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</si>
  <si>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</si>
  <si>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</si>
  <si>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</si>
  <si>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</si>
  <si>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</si>
  <si>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</si>
  <si>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</si>
  <si>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</si>
  <si>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</si>
  <si>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</si>
  <si>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</si>
  <si>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</si>
  <si>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</si>
  <si>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</si>
  <si>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</si>
  <si>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</si>
  <si>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</si>
  <si>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</si>
  <si>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</si>
  <si>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</si>
  <si>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</si>
  <si>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</si>
  <si>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</si>
  <si>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</si>
  <si>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</si>
  <si>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</si>
  <si>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</si>
  <si>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</si>
  <si>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</si>
  <si>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</si>
  <si>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</si>
  <si>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</si>
  <si>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</si>
  <si>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</si>
  <si>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</si>
  <si>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</si>
  <si>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</si>
  <si>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</si>
  <si>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</si>
  <si>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</si>
  <si>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</si>
  <si>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</si>
  <si>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</si>
  <si>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</si>
  <si>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</si>
  <si>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</si>
  <si>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</si>
  <si>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</si>
  <si>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</si>
  <si>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</si>
  <si>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</si>
  <si>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</si>
  <si>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</si>
  <si>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</si>
  <si>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</si>
  <si>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</si>
  <si>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</si>
  <si>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</si>
  <si>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</si>
  <si>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</si>
  <si>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</si>
  <si>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</si>
  <si>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</si>
  <si>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</si>
  <si>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</si>
  <si>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</si>
  <si>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</si>
  <si>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</si>
  <si>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</si>
  <si>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</si>
  <si>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</si>
  <si>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</si>
  <si>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</si>
  <si>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</si>
  <si>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</si>
  <si>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</si>
  <si>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</si>
  <si>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</si>
  <si>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</si>
  <si>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</si>
  <si>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</si>
  <si>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</si>
  <si>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</si>
  <si>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</si>
  <si>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</si>
  <si>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</si>
  <si>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</si>
  <si>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</si>
  <si>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</si>
  <si>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</si>
  <si>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</si>
  <si>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</si>
  <si>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</si>
  <si>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</si>
  <si>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</si>
  <si>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</si>
  <si>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</si>
  <si>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</si>
  <si>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</si>
  <si>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</si>
  <si>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</si>
  <si>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</si>
  <si>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</si>
  <si>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</si>
  <si>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</si>
  <si>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</si>
  <si>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</si>
  <si>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</si>
  <si>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</si>
  <si>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</si>
  <si>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</si>
  <si>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</si>
  <si>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</si>
  <si>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</si>
  <si>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</si>
  <si>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</si>
  <si>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</si>
  <si>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</si>
  <si>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</si>
  <si>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</si>
  <si>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</si>
  <si>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</si>
  <si>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</si>
  <si>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</si>
  <si>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</si>
  <si>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</si>
  <si>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</si>
  <si>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</si>
  <si>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</si>
  <si>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</si>
  <si>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</si>
  <si>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</si>
  <si>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</si>
  <si>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</si>
  <si>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</si>
  <si>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</si>
  <si>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</si>
  <si>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</si>
  <si>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</si>
  <si>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</si>
  <si>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</si>
  <si>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</si>
  <si>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</si>
  <si>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</si>
  <si>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</si>
  <si>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</si>
  <si>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</si>
  <si>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</si>
  <si>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</si>
  <si>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</si>
  <si>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</si>
  <si>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</si>
  <si>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</si>
  <si>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</si>
  <si>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</si>
  <si>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</si>
  <si>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</si>
  <si>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</si>
  <si>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</si>
  <si>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</si>
  <si>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</si>
  <si>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</si>
  <si>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</si>
  <si>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</si>
  <si>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</si>
  <si>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</si>
  <si>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</si>
  <si>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</si>
  <si>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</si>
  <si>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</si>
  <si>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</si>
  <si>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</si>
  <si>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</si>
  <si>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</si>
  <si>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</si>
  <si>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</si>
  <si>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</si>
  <si>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</si>
  <si>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</si>
  <si>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</si>
  <si>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</si>
  <si>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</si>
  <si>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</si>
  <si>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</si>
  <si>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</si>
  <si>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</si>
  <si>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</si>
  <si>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</si>
  <si>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</si>
  <si>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</si>
  <si>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</si>
  <si>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</si>
  <si>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</si>
  <si>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</si>
  <si>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</si>
  <si>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</si>
  <si>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</si>
  <si>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</si>
  <si>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</si>
  <si>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</si>
  <si>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</si>
  <si>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</si>
  <si>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</si>
  <si>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</si>
  <si>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</si>
  <si>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</si>
  <si>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</si>
  <si>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</si>
  <si>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</si>
  <si>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</si>
  <si>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</si>
  <si>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</si>
  <si>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</si>
  <si>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</si>
  <si>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</si>
  <si>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</si>
  <si>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</si>
  <si>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</si>
  <si>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</si>
  <si>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</si>
  <si>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</si>
  <si>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</si>
  <si>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</si>
  <si>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</si>
  <si>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</si>
  <si>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</si>
  <si>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</si>
  <si>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</si>
  <si>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</si>
  <si>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</si>
  <si>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</si>
  <si>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</si>
  <si>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</si>
  <si>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</si>
  <si>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</si>
  <si>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</si>
  <si>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</si>
  <si>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</si>
  <si>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</si>
  <si>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</si>
  <si>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</si>
  <si>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</si>
  <si>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</si>
  <si>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</si>
  <si>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</si>
  <si>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</si>
  <si>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</si>
  <si>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</si>
  <si>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</si>
  <si>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</si>
  <si>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</si>
  <si>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</si>
  <si>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</si>
  <si>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</si>
  <si>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</si>
  <si>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</si>
  <si>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</si>
  <si>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</si>
  <si>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</si>
  <si>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</si>
  <si>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</si>
  <si>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</si>
  <si>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</si>
  <si>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</si>
  <si>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</si>
  <si>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</si>
  <si>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</si>
  <si>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</si>
  <si>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</si>
  <si>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</si>
  <si>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</si>
  <si>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</si>
  <si>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</si>
  <si>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</si>
  <si>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</si>
  <si>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</si>
  <si>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</si>
  <si>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</si>
  <si>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</si>
  <si>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</si>
  <si>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</si>
  <si>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</si>
  <si>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</si>
  <si>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</si>
  <si>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</si>
  <si>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</si>
  <si>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</si>
  <si>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</si>
  <si>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</si>
  <si>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</si>
  <si>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</si>
  <si>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</si>
  <si>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</si>
  <si>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</si>
  <si>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</si>
  <si>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</si>
  <si>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</si>
  <si>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</si>
  <si>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</si>
  <si>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</si>
  <si>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</si>
  <si>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</si>
  <si>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</si>
  <si>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</si>
  <si>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</si>
  <si>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</si>
  <si>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</si>
  <si>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</si>
  <si>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</si>
  <si>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</si>
  <si>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</si>
  <si>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</si>
  <si>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</si>
  <si>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</si>
  <si>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</si>
  <si>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</si>
  <si>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</si>
  <si>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</si>
  <si>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</si>
  <si>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</si>
  <si>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</si>
  <si>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</si>
  <si>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</si>
  <si>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</si>
  <si>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</si>
  <si>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</si>
  <si>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</si>
  <si>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</si>
  <si>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</si>
  <si>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</si>
  <si>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</si>
  <si>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</si>
  <si>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</si>
  <si>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</si>
  <si>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</si>
  <si>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</si>
  <si>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</si>
  <si>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</si>
  <si>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</si>
  <si>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</si>
  <si>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</si>
  <si>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</si>
  <si>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</si>
  <si>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</si>
  <si>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</si>
  <si>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</si>
  <si>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</si>
  <si>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</si>
  <si>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</si>
  <si>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</si>
  <si>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</si>
  <si>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</si>
  <si>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</si>
  <si>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</si>
  <si>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</si>
  <si>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</si>
  <si>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</si>
  <si>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</si>
  <si>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</si>
  <si>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</si>
  <si>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</si>
  <si>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</si>
  <si>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</si>
  <si>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</si>
  <si>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</si>
  <si>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</si>
  <si>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</si>
  <si>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</si>
  <si>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</si>
  <si>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</si>
  <si>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</si>
  <si>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</si>
  <si>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</si>
  <si>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</si>
  <si>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</si>
  <si>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</si>
  <si>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</si>
  <si>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</si>
  <si>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</si>
  <si>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</si>
  <si>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</si>
  <si>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</si>
  <si>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</si>
  <si>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</si>
  <si>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</si>
  <si>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</si>
  <si>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</si>
  <si>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</si>
  <si>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</si>
  <si>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</si>
  <si>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</si>
  <si>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</si>
  <si>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</si>
  <si>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</si>
  <si>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</si>
  <si>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</si>
  <si>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</si>
  <si>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</si>
  <si>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</si>
  <si>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</si>
  <si>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</si>
  <si>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</si>
  <si>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</si>
  <si>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</si>
  <si>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</si>
  <si>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</si>
  <si>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</si>
  <si>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</si>
  <si>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</si>
  <si>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</si>
  <si>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</si>
  <si>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</si>
  <si>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</si>
  <si>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</si>
  <si>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</si>
  <si>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</si>
  <si>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</si>
  <si>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</si>
  <si>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</si>
  <si>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</si>
  <si>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</si>
  <si>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</si>
  <si>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</si>
  <si>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</si>
  <si>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</si>
  <si>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</si>
  <si>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</si>
  <si>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</si>
  <si>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</si>
  <si>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</si>
  <si>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</si>
  <si>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</si>
  <si>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</si>
  <si>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</si>
  <si>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</si>
  <si>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</si>
  <si>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</si>
  <si>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</si>
  <si>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</si>
  <si>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</si>
  <si>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</si>
  <si>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</si>
  <si>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</si>
  <si>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</si>
  <si>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</si>
  <si>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</si>
  <si>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</si>
  <si>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</si>
  <si>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</si>
  <si>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</si>
  <si>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</si>
  <si>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</si>
  <si>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</si>
  <si>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</si>
  <si>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</si>
  <si>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</si>
  <si>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</si>
  <si>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</si>
  <si>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</si>
  <si>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</si>
  <si>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</si>
  <si>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</si>
  <si>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</si>
  <si>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</si>
  <si>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</si>
  <si>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</si>
  <si>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</si>
  <si>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</si>
  <si>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</si>
  <si>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</si>
  <si>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</si>
  <si>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</si>
  <si>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</si>
  <si>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</si>
  <si>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</si>
  <si>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</si>
  <si>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</si>
  <si>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</si>
  <si>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</si>
  <si>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</si>
  <si>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</si>
  <si>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</si>
  <si>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</si>
  <si>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</si>
  <si>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</si>
  <si>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</si>
  <si>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</si>
  <si>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</si>
  <si>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</si>
  <si>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</si>
  <si>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</si>
  <si>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</si>
  <si>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</si>
  <si>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</si>
  <si>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</si>
  <si>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</si>
  <si>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</si>
  <si>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</si>
  <si>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</si>
  <si>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</si>
  <si>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</si>
  <si>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</si>
  <si>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</si>
  <si>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</si>
  <si>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</si>
  <si>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</si>
  <si>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</si>
  <si>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</si>
  <si>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</si>
  <si>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</si>
  <si>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</si>
  <si>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</si>
  <si>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</si>
  <si>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</si>
  <si>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</si>
  <si>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</si>
  <si>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</si>
  <si>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</si>
  <si>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</si>
  <si>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</si>
  <si>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</si>
  <si>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</si>
  <si>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</si>
  <si>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</si>
  <si>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</si>
  <si>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</si>
  <si>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</si>
  <si>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</si>
  <si>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</si>
  <si>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</si>
  <si>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</si>
  <si>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</si>
  <si>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</si>
  <si>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</si>
  <si>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</si>
  <si>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</si>
  <si>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</si>
  <si>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</si>
  <si>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</si>
  <si>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</si>
  <si>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</si>
  <si>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</si>
  <si>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</si>
  <si>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</si>
  <si>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</si>
  <si>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</si>
  <si>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</si>
  <si>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</si>
  <si>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</si>
  <si>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</si>
  <si>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</si>
  <si>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</si>
  <si>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</si>
  <si>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</si>
  <si>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</si>
  <si>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</si>
  <si>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</si>
  <si>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</si>
  <si>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</si>
  <si>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</si>
  <si>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</si>
  <si>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</si>
  <si>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</si>
  <si>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</si>
  <si>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</si>
  <si>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</si>
  <si>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</si>
  <si>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</si>
  <si>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</si>
  <si>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</si>
  <si>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</si>
  <si>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</si>
  <si>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</si>
  <si>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</si>
  <si>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</si>
  <si>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</si>
  <si>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</si>
  <si>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</si>
  <si>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</si>
  <si>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</si>
  <si>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</si>
  <si>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</si>
  <si>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</si>
  <si>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</si>
  <si>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</si>
  <si>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</si>
  <si>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</si>
  <si>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</si>
  <si>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</si>
  <si>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</si>
  <si>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</si>
  <si>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</si>
  <si>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</si>
  <si>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</si>
  <si>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</si>
  <si>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</si>
  <si>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</si>
  <si>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</si>
  <si>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</si>
  <si>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</si>
  <si>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</si>
  <si>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</si>
  <si>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</si>
  <si>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</si>
  <si>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</si>
  <si>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</si>
  <si>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</si>
  <si>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</si>
  <si>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</si>
  <si>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</si>
  <si>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</si>
  <si>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</si>
  <si>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</si>
  <si>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</si>
  <si>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</si>
  <si>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</si>
  <si>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</si>
  <si>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</si>
  <si>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</si>
  <si>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</si>
  <si>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</si>
  <si>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</si>
  <si>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</si>
  <si>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</si>
  <si>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</si>
  <si>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</si>
  <si>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</si>
  <si>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</si>
  <si>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</si>
  <si>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</si>
  <si>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</si>
  <si>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</si>
  <si>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</si>
  <si>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</si>
  <si>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</si>
  <si>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</si>
  <si>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</si>
  <si>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</si>
  <si>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</si>
  <si>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</si>
  <si>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</si>
  <si>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</si>
  <si>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</si>
  <si>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</si>
  <si>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</si>
  <si>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</si>
  <si>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</si>
  <si>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</si>
  <si>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</si>
  <si>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</si>
  <si>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</si>
  <si>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</si>
  <si>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</si>
  <si>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</si>
  <si>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</si>
  <si>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</si>
  <si>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</si>
  <si>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</si>
  <si>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</si>
  <si>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</si>
  <si>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</si>
  <si>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</si>
  <si>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</si>
  <si>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</si>
  <si>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</si>
  <si>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</si>
  <si>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</si>
  <si>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</si>
  <si>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</si>
  <si>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</si>
  <si>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</si>
  <si>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</si>
  <si>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</si>
  <si>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</si>
  <si>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</si>
  <si>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</si>
  <si>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</si>
  <si>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</si>
  <si>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</si>
  <si>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</si>
  <si>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</si>
  <si>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</si>
  <si>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</si>
  <si>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</si>
  <si>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</si>
  <si>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</si>
  <si>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</si>
  <si>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</si>
  <si>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</si>
  <si>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</si>
  <si>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</si>
  <si>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</si>
  <si>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</si>
  <si>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</si>
  <si>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</si>
  <si>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</si>
  <si>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</si>
  <si>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</si>
  <si>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</si>
  <si>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</si>
  <si>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</si>
  <si>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</si>
  <si>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</si>
  <si>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</si>
  <si>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</si>
  <si>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</si>
  <si>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</si>
  <si>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</si>
  <si>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</si>
  <si>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</si>
  <si>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</si>
  <si>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</si>
  <si>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</si>
  <si>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</si>
  <si>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</si>
  <si>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</si>
  <si>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</si>
  <si>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</si>
  <si>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</si>
  <si>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</si>
  <si>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</si>
  <si>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</si>
  <si>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</si>
  <si>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</si>
  <si>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</si>
  <si>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</si>
  <si>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</si>
  <si>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</si>
  <si>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</si>
  <si>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</si>
  <si>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</si>
  <si>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</si>
  <si>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</si>
  <si>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</si>
  <si>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</si>
  <si>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</si>
  <si>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</si>
  <si>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</si>
  <si>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</si>
  <si>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</si>
  <si>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</si>
  <si>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</si>
  <si>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</si>
  <si>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</si>
  <si>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</si>
  <si>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</si>
  <si>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</si>
  <si>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</si>
  <si>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</si>
  <si>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</si>
  <si>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</si>
  <si>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</si>
  <si>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</si>
  <si>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</si>
  <si>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</si>
  <si>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</si>
  <si>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</si>
  <si>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</si>
  <si>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</si>
  <si>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</si>
  <si>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</si>
  <si>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</si>
  <si>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</si>
  <si>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</si>
  <si>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</si>
  <si>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</si>
  <si>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</si>
  <si>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</si>
  <si>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</si>
  <si>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</si>
  <si>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</si>
  <si>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</si>
  <si>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</si>
  <si>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</si>
  <si>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</si>
  <si>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</si>
  <si>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</si>
  <si>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</si>
  <si>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</si>
  <si>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</si>
  <si>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</si>
  <si>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</si>
  <si>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</si>
  <si>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</si>
  <si>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</si>
  <si>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</si>
  <si>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</si>
  <si>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</si>
  <si>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</si>
  <si>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</si>
  <si>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</si>
  <si>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</si>
  <si>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</si>
  <si>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</si>
  <si>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</si>
  <si>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</si>
  <si>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</si>
  <si>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</si>
  <si>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</si>
  <si>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</si>
  <si>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</si>
  <si>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</si>
  <si>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</si>
  <si>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</si>
  <si>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</si>
  <si>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</si>
  <si>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</si>
  <si>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</si>
  <si>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</si>
  <si>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</si>
  <si>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</si>
  <si>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</si>
  <si>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</si>
  <si>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</si>
  <si>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</si>
  <si>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</si>
  <si>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</si>
  <si>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</si>
  <si>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</si>
  <si>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</si>
  <si>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</si>
  <si>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</si>
  <si>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</si>
  <si>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</si>
  <si>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</si>
  <si>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</si>
  <si>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</si>
  <si>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</si>
  <si>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</si>
  <si>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</si>
  <si>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</si>
  <si>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</si>
  <si>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</si>
  <si>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</si>
  <si>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</si>
  <si>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</si>
  <si>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</si>
  <si>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</si>
  <si>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</si>
  <si>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</si>
  <si>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</si>
  <si>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</si>
  <si>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</si>
  <si>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</si>
  <si>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</si>
  <si>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</si>
  <si>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</si>
  <si>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</si>
  <si>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</si>
  <si>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</si>
  <si>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</si>
  <si>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</si>
  <si>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</si>
  <si>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</si>
  <si>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</si>
  <si>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</si>
  <si>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</si>
  <si>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</si>
  <si>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</si>
  <si>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</si>
  <si>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</si>
  <si>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</si>
  <si>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</si>
  <si>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</si>
  <si>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</si>
  <si>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</si>
  <si>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</si>
  <si>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</si>
  <si>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</si>
  <si>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</si>
  <si>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</si>
  <si>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</si>
  <si>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</si>
  <si>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</si>
  <si>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</si>
  <si>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</si>
  <si>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</si>
  <si>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</si>
  <si>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</si>
  <si>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</si>
  <si>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</si>
  <si>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</si>
  <si>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</si>
  <si>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</si>
  <si>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</si>
  <si>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</si>
  <si>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</si>
  <si>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</si>
  <si>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</si>
  <si>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</si>
  <si>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</si>
  <si>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</si>
  <si>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</si>
  <si>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</si>
  <si>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</si>
  <si>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</si>
  <si>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</si>
  <si>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</si>
  <si>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</si>
  <si>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</si>
  <si>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</si>
  <si>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</si>
  <si>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</si>
  <si>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</si>
  <si>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</si>
  <si>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</si>
  <si>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</si>
  <si>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</si>
  <si>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</si>
  <si>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</si>
  <si>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</si>
  <si>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</si>
  <si>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</si>
  <si>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</si>
  <si>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</si>
  <si>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</si>
  <si>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</si>
  <si>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</si>
  <si>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</si>
  <si>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</si>
  <si>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</si>
  <si>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</si>
  <si>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</si>
  <si>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</si>
  <si>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</si>
  <si>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</si>
  <si>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</si>
  <si>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</si>
  <si>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</si>
  <si>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</si>
  <si>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</si>
  <si>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</si>
  <si>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</si>
  <si>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</si>
  <si>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</si>
  <si>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</si>
  <si>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</si>
  <si>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</si>
  <si>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</si>
  <si>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</si>
  <si>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</si>
  <si>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</si>
  <si>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</si>
  <si>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</si>
  <si>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</si>
  <si>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</si>
  <si>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</si>
  <si>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</si>
  <si>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</si>
  <si>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</si>
  <si>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</si>
  <si>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</si>
  <si>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</si>
  <si>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</si>
  <si>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</si>
  <si>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</si>
  <si>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</si>
  <si>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</si>
  <si>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</si>
  <si>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</si>
  <si>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</si>
  <si>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</si>
  <si>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</si>
  <si>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</si>
  <si>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</si>
  <si>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</si>
  <si>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</si>
  <si>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</si>
  <si>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</si>
  <si>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</si>
  <si>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</si>
  <si>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</si>
  <si>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</si>
  <si>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</si>
  <si>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</si>
  <si>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</si>
  <si>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</si>
  <si>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</si>
  <si>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</si>
  <si>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</si>
  <si>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</si>
  <si>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</si>
  <si>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</si>
  <si>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</si>
  <si>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</si>
  <si>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</si>
  <si>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</si>
  <si>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</si>
  <si>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</si>
  <si>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</si>
  <si>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</si>
  <si>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</si>
  <si>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</si>
  <si>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</si>
  <si>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</si>
  <si>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</si>
  <si>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</si>
  <si>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</si>
  <si>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</si>
  <si>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</si>
  <si>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</si>
  <si>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</si>
  <si>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</si>
  <si>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</si>
  <si>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</si>
  <si>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</si>
  <si>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</si>
  <si>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</si>
  <si>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</si>
  <si>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</si>
  <si>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</si>
  <si>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</si>
  <si>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</si>
  <si>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</si>
  <si>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</si>
  <si>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</si>
  <si>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</si>
  <si>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</si>
  <si>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</si>
  <si>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</si>
  <si>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</si>
  <si>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</si>
  <si>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</si>
  <si>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</si>
  <si>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</si>
  <si>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</si>
  <si>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</si>
  <si>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</si>
  <si>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</si>
  <si>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</si>
  <si>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</si>
  <si>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</si>
  <si>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</si>
  <si>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</si>
  <si>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</si>
  <si>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</si>
  <si>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</si>
  <si>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</si>
  <si>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</si>
  <si>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</si>
  <si>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</si>
  <si>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</si>
  <si>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</si>
  <si>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</si>
  <si>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</si>
  <si>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</si>
  <si>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</si>
  <si>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</si>
  <si>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</si>
  <si>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</si>
  <si>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</si>
  <si>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</si>
  <si>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</si>
  <si>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</si>
  <si>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</si>
  <si>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</si>
  <si>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</si>
  <si>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</si>
  <si>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</si>
  <si>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</si>
  <si>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</si>
  <si>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</si>
  <si>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</si>
  <si>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</si>
  <si>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</si>
  <si>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</si>
  <si>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</si>
  <si>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</si>
  <si>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</si>
  <si>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</si>
  <si>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</si>
  <si>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</si>
  <si>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</si>
  <si>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</si>
  <si>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</si>
  <si>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</si>
  <si>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</si>
  <si>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</si>
  <si>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</si>
  <si>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</si>
  <si>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</si>
  <si>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</si>
  <si>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</si>
  <si>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</si>
  <si>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</si>
  <si>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</si>
  <si>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</si>
  <si>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</si>
  <si>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</si>
  <si>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</si>
  <si>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</si>
  <si>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</si>
  <si>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</si>
  <si>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</si>
  <si>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</si>
  <si>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</si>
  <si>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</si>
  <si>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</si>
  <si>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</si>
  <si>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</si>
  <si>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</si>
  <si>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</si>
  <si>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</si>
  <si>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</si>
  <si>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</si>
  <si>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</si>
  <si>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</si>
  <si>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</si>
  <si>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</si>
  <si>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</si>
  <si>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</si>
  <si>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</si>
  <si>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</si>
  <si>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</si>
  <si>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</si>
  <si>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</si>
  <si>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</si>
  <si>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</si>
  <si>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</si>
  <si>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</si>
  <si>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</si>
  <si>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</si>
  <si>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</si>
  <si>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</si>
  <si>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</si>
  <si>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</si>
  <si>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</si>
  <si>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</si>
  <si>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</si>
  <si>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</si>
  <si>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</si>
  <si>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</si>
  <si>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</si>
  <si>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</si>
  <si>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</si>
  <si>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</si>
  <si>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</si>
  <si>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</si>
  <si>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</si>
  <si>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</si>
  <si>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</si>
  <si>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</si>
  <si>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</si>
  <si>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</si>
  <si>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</si>
  <si>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</si>
  <si>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</si>
  <si>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</si>
  <si>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</si>
  <si>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</si>
  <si>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</si>
  <si>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</si>
  <si>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</si>
  <si>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</si>
  <si>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</si>
  <si>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</si>
  <si>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</si>
  <si>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</si>
  <si>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</si>
  <si>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</si>
  <si>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</si>
  <si>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</si>
  <si>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</si>
  <si>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</si>
  <si>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</si>
  <si>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</si>
  <si>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</si>
  <si>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</si>
  <si>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</si>
  <si>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</si>
  <si>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</si>
  <si>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</si>
  <si>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</si>
  <si>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</si>
  <si>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</si>
  <si>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</si>
  <si>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</si>
  <si>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</si>
  <si>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</si>
  <si>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</si>
  <si>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</si>
  <si>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</si>
  <si>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</si>
  <si>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</si>
  <si>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</si>
  <si>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</si>
  <si>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</si>
  <si>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</si>
  <si>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</si>
  <si>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</si>
  <si>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</si>
  <si>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</si>
  <si>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</si>
  <si>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</si>
  <si>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</si>
  <si>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</si>
  <si>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</si>
  <si>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</si>
  <si>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</si>
  <si>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</si>
  <si>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</si>
  <si>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</si>
  <si>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</si>
  <si>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</si>
  <si>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</si>
  <si>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</si>
  <si>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</si>
  <si>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</si>
  <si>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</si>
  <si>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</si>
  <si>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</si>
  <si>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</si>
  <si>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</si>
  <si>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</si>
  <si>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</si>
  <si>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</si>
  <si>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</si>
  <si>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</si>
  <si>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</si>
  <si>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</si>
  <si>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</si>
  <si>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</si>
  <si>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</si>
  <si>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</si>
  <si>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</si>
  <si>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</si>
  <si>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</si>
  <si>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</si>
  <si>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</si>
  <si>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</si>
  <si>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</si>
  <si>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</si>
  <si>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</si>
  <si>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</si>
  <si>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</si>
  <si>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</si>
  <si>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</si>
  <si>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</si>
  <si>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</si>
  <si>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</si>
  <si>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</si>
  <si>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</si>
  <si>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</si>
  <si>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</si>
  <si>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</si>
  <si>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</si>
  <si>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</si>
  <si>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</si>
  <si>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</si>
  <si>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</si>
  <si>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</si>
  <si>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</si>
  <si>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</si>
  <si>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</si>
  <si>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</si>
  <si>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</si>
  <si>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</si>
  <si>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</si>
  <si>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</si>
  <si>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</si>
  <si>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</si>
  <si>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</si>
  <si>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</si>
  <si>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</si>
  <si>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</si>
  <si>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</si>
  <si>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</si>
  <si>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</si>
  <si>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</si>
  <si>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</si>
  <si>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</si>
  <si>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</si>
  <si>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</si>
  <si>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</si>
  <si>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</si>
  <si>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</si>
  <si>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</si>
  <si>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</si>
  <si>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</si>
  <si>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</si>
  <si>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</si>
  <si>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</si>
  <si>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</si>
  <si>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</si>
  <si>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</si>
  <si>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</si>
  <si>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</si>
  <si>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</si>
  <si>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</si>
  <si>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</si>
  <si>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</si>
  <si>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</si>
  <si>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</si>
  <si>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</si>
  <si>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</si>
  <si>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</si>
  <si>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</si>
  <si>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</si>
  <si>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</si>
  <si>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</si>
  <si>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</si>
  <si>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</si>
  <si>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</si>
  <si>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</si>
  <si>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</si>
  <si>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</si>
  <si>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</si>
  <si>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</si>
  <si>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</si>
  <si>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</si>
  <si>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</si>
  <si>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</si>
  <si>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</si>
  <si>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</si>
  <si>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</si>
  <si>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</si>
  <si>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</si>
  <si>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</si>
  <si>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</si>
  <si>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</si>
  <si>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</si>
  <si>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</si>
  <si>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</si>
  <si>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</si>
  <si>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</si>
  <si>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</si>
  <si>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</si>
  <si>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</si>
  <si>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</si>
  <si>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</si>
  <si>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</si>
  <si>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</si>
  <si>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</si>
  <si>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</si>
  <si>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</si>
  <si>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</si>
  <si>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</si>
  <si>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</si>
  <si>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</si>
  <si>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</si>
  <si>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</si>
  <si>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</si>
  <si>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</si>
  <si>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</si>
  <si>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</si>
  <si>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</si>
  <si>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</si>
  <si>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</si>
  <si>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</si>
  <si>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</si>
  <si>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</si>
  <si>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</si>
  <si>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</si>
  <si>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</si>
  <si>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</si>
  <si>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</si>
  <si>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</si>
  <si>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</si>
  <si>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</si>
  <si>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</si>
  <si>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</si>
  <si>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</si>
  <si>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</si>
  <si>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</si>
  <si>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</si>
  <si>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</si>
  <si>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</si>
  <si>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</si>
  <si>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</si>
  <si>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</si>
  <si>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</si>
  <si>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</si>
  <si>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</si>
  <si>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</si>
  <si>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</si>
  <si>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</si>
  <si>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</si>
  <si>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</si>
  <si>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</si>
  <si>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</si>
  <si>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</si>
  <si>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</si>
  <si>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</si>
  <si>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</si>
  <si>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</si>
  <si>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</si>
  <si>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</si>
  <si>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</si>
  <si>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</si>
  <si>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</si>
  <si>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</si>
  <si>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</si>
  <si>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</si>
  <si>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</si>
  <si>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</si>
  <si>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</si>
  <si>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</si>
  <si>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</si>
  <si>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</si>
  <si>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</si>
  <si>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</si>
  <si>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</si>
  <si>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</si>
  <si>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</si>
  <si>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</si>
  <si>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</si>
  <si>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</si>
  <si>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</si>
  <si>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</si>
  <si>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</si>
  <si>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</si>
  <si>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</si>
  <si>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</si>
  <si>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</si>
  <si>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</si>
  <si>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</si>
  <si>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</si>
  <si>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</si>
  <si>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</si>
  <si>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</si>
  <si>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</si>
  <si>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</si>
  <si>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</si>
  <si>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</si>
  <si>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</si>
  <si>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</si>
  <si>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</si>
  <si>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</si>
  <si>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</si>
  <si>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</si>
  <si>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</si>
  <si>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</si>
  <si>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</si>
  <si>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</si>
  <si>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</si>
  <si>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</si>
  <si>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</si>
  <si>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</si>
  <si>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</si>
  <si>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</si>
  <si>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</si>
  <si>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</si>
  <si>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</si>
  <si>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</si>
  <si>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</si>
  <si>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</si>
  <si>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</si>
  <si>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</si>
  <si>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</si>
  <si>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</si>
  <si>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</si>
  <si>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</si>
  <si>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</si>
  <si>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</si>
  <si>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</si>
  <si>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</si>
  <si>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</si>
  <si>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</si>
  <si>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</si>
  <si>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</si>
  <si>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</si>
  <si>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</si>
  <si>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</si>
  <si>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</si>
  <si>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</si>
  <si>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</si>
  <si>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</si>
  <si>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</si>
  <si>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</si>
  <si>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</si>
  <si>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</si>
  <si>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</si>
  <si>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</si>
  <si>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</si>
  <si>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</si>
  <si>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</si>
  <si>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</si>
  <si>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</si>
  <si>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</si>
  <si>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</si>
  <si>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</si>
  <si>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</si>
  <si>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</si>
  <si>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</si>
  <si>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</si>
  <si>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</si>
  <si>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</si>
  <si>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</si>
  <si>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</si>
  <si>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</si>
  <si>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</si>
  <si>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</si>
  <si>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</si>
  <si>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</si>
  <si>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</si>
  <si>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</si>
  <si>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</si>
  <si>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</si>
  <si>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</si>
  <si>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</si>
  <si>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</si>
  <si>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</si>
  <si>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</si>
  <si>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</si>
  <si>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</si>
  <si>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</si>
  <si>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</si>
  <si>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</si>
  <si>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</si>
  <si>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</si>
  <si>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</si>
  <si>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</si>
  <si>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</si>
  <si>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</si>
  <si>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</si>
  <si>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</si>
  <si>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</si>
  <si>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</si>
  <si>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</si>
  <si>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</si>
  <si>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</si>
  <si>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</si>
  <si>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</si>
  <si>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</si>
  <si>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</si>
  <si>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</si>
  <si>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</si>
  <si>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</si>
  <si>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</si>
  <si>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</si>
  <si>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</si>
  <si>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</si>
  <si>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</si>
  <si>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</si>
  <si>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</si>
  <si>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</si>
  <si>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</si>
  <si>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</si>
  <si>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</si>
  <si>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</si>
  <si>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</si>
  <si>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</si>
  <si>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</si>
  <si>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</si>
  <si>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</si>
  <si>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</si>
  <si>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</si>
  <si>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</si>
  <si>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</si>
  <si>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</si>
  <si>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</si>
  <si>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</si>
  <si>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</si>
  <si>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</si>
  <si>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</si>
  <si>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</si>
  <si>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</si>
  <si>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</si>
  <si>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</si>
  <si>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</si>
  <si>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</si>
  <si>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</si>
  <si>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</si>
  <si>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</si>
  <si>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</si>
  <si>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</si>
  <si>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</si>
  <si>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</si>
  <si>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</si>
  <si>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</si>
  <si>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</si>
  <si>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</si>
  <si>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</si>
  <si>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</si>
  <si>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</si>
  <si>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</si>
  <si>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</si>
  <si>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</si>
  <si>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</si>
  <si>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</si>
  <si>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</si>
  <si>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</si>
  <si>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</si>
  <si>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</si>
  <si>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</si>
  <si>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</si>
  <si>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</si>
  <si>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</si>
  <si>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</si>
  <si>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</si>
  <si>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</si>
  <si>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</si>
  <si>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</si>
  <si>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</si>
  <si>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</si>
  <si>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</si>
  <si>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</si>
  <si>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</si>
  <si>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</si>
  <si>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</si>
  <si>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</si>
  <si>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</si>
  <si>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</si>
  <si>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</si>
  <si>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</si>
  <si>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</si>
  <si>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</si>
  <si>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</si>
  <si>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</si>
  <si>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</si>
  <si>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</si>
  <si>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</si>
  <si>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</si>
  <si>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</si>
  <si>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</si>
  <si>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</si>
  <si>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</si>
  <si>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</si>
  <si>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</si>
  <si>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</si>
  <si>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</si>
  <si>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</si>
  <si>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</si>
  <si>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</si>
  <si>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</si>
  <si>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</si>
  <si>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</si>
  <si>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</si>
  <si>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</si>
  <si>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</si>
  <si>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</si>
  <si>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</si>
  <si>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</si>
  <si>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</si>
  <si>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</si>
  <si>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</si>
  <si>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</si>
  <si>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</si>
  <si>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</si>
  <si>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</si>
  <si>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</si>
  <si>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</si>
  <si>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</si>
  <si>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</si>
  <si>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</si>
  <si>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</si>
  <si>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</si>
  <si>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</si>
  <si>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</si>
  <si>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</si>
  <si>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</si>
  <si>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</si>
  <si>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</si>
  <si>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</si>
  <si>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</si>
  <si>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</si>
  <si>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</si>
  <si>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</si>
  <si>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</si>
  <si>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</si>
  <si>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</si>
  <si>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</si>
  <si>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</si>
  <si>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</si>
  <si>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</si>
  <si>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</si>
  <si>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</si>
  <si>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</si>
  <si>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</si>
  <si>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</si>
  <si>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</si>
  <si>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</si>
  <si>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</si>
  <si>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</si>
  <si>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</si>
  <si>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</si>
  <si>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</si>
  <si>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</si>
  <si>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</si>
  <si>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</si>
  <si>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</si>
  <si>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</si>
  <si>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</si>
  <si>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</si>
  <si>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</si>
  <si>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</si>
  <si>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</si>
  <si>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</si>
  <si>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</si>
  <si>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</si>
  <si>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</si>
  <si>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</si>
  <si>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</si>
  <si>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</si>
  <si>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</si>
  <si>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</si>
  <si>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</si>
  <si>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</si>
  <si>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</si>
  <si>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</si>
  <si>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</si>
  <si>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</si>
  <si>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</si>
  <si>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</si>
  <si>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</si>
  <si>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</si>
  <si>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</si>
  <si>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</si>
  <si>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</si>
  <si>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</si>
  <si>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</si>
  <si>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</si>
  <si>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</si>
  <si>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</si>
  <si>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</si>
  <si>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</si>
  <si>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</si>
  <si>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</si>
  <si>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</si>
  <si>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</si>
  <si>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</si>
  <si>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</si>
  <si>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</si>
  <si>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</si>
  <si>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</si>
  <si>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</si>
  <si>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</si>
  <si>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</si>
  <si>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</si>
  <si>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</si>
  <si>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</si>
  <si>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</si>
  <si>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</si>
  <si>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</si>
  <si>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</si>
  <si>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</si>
  <si>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</si>
  <si>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</si>
  <si>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</si>
  <si>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</si>
  <si>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</si>
  <si>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</si>
  <si>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</si>
  <si>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</si>
  <si>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</si>
  <si>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</si>
  <si>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</si>
  <si>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</si>
  <si>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</si>
  <si>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</si>
  <si>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</si>
  <si>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</si>
  <si>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</si>
  <si>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</si>
  <si>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</si>
  <si>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</si>
  <si>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</si>
  <si>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</si>
  <si>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</si>
  <si>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</si>
  <si>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</si>
  <si>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</si>
  <si>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</si>
  <si>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</si>
  <si>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</si>
  <si>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</si>
  <si>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</si>
  <si>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</si>
  <si>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</si>
  <si>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</si>
  <si>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</si>
  <si>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</si>
  <si>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</si>
  <si>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</si>
  <si>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</si>
  <si>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</si>
  <si>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</si>
  <si>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</si>
  <si>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</si>
  <si>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</si>
  <si>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</si>
  <si>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</si>
  <si>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</si>
  <si>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</si>
  <si>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</si>
  <si>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</si>
  <si>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</si>
  <si>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</si>
  <si>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</si>
  <si>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</si>
  <si>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</si>
  <si>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</si>
  <si>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</si>
  <si>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</si>
  <si>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</si>
  <si>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</si>
  <si>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</si>
  <si>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</si>
  <si>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</si>
  <si>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</si>
  <si>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</si>
  <si>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</si>
  <si>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</si>
  <si>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</si>
  <si>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</si>
  <si>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</si>
  <si>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</si>
  <si>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</si>
  <si>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</si>
  <si>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</si>
  <si>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</si>
  <si>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</si>
  <si>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</si>
  <si>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</si>
  <si>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</si>
  <si>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</si>
  <si>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</si>
  <si>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</si>
  <si>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</si>
  <si>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</si>
  <si>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</si>
  <si>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</si>
  <si>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</si>
  <si>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</si>
  <si>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</si>
  <si>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</si>
  <si>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</si>
  <si>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</si>
  <si>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</si>
  <si>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</si>
  <si>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</si>
  <si>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</si>
  <si>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</si>
  <si>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</si>
  <si>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</si>
  <si>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</si>
  <si>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</si>
  <si>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</si>
  <si>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</si>
  <si>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</si>
  <si>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</si>
  <si>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</si>
  <si>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</si>
  <si>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</si>
  <si>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</si>
  <si>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</si>
  <si>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</si>
  <si>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</si>
  <si>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</si>
  <si>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</si>
  <si>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</si>
  <si>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</si>
  <si>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</si>
  <si>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</si>
  <si>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</si>
  <si>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</si>
  <si>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</si>
  <si>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</si>
  <si>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</si>
  <si>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</si>
  <si>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</si>
  <si>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</si>
  <si>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</si>
  <si>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</si>
  <si>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</si>
  <si>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</si>
  <si>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</si>
  <si>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</si>
  <si>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</si>
  <si>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</si>
  <si>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</si>
  <si>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</si>
  <si>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</si>
  <si>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</si>
  <si>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</si>
  <si>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</si>
  <si>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</si>
  <si>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</si>
  <si>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</si>
  <si>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</si>
  <si>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</si>
  <si>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</si>
  <si>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</si>
  <si>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</si>
  <si>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</si>
  <si>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</si>
  <si>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</si>
  <si>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</si>
  <si>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</si>
  <si>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</si>
  <si>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</si>
  <si>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</si>
  <si>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</si>
  <si>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</si>
  <si>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</si>
  <si>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</si>
  <si>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</si>
  <si>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</si>
  <si>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</si>
  <si>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</si>
  <si>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</si>
  <si>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</si>
  <si>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</si>
  <si>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</si>
  <si>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</si>
  <si>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</si>
  <si>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</si>
  <si>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</si>
  <si>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</si>
  <si>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</si>
  <si>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</si>
  <si>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</si>
  <si>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</si>
  <si>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</si>
  <si>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</si>
  <si>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</si>
  <si>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</si>
  <si>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</si>
  <si>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</si>
  <si>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</si>
  <si>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</si>
  <si>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</si>
  <si>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</si>
  <si>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</si>
  <si>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</si>
  <si>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</si>
  <si>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</si>
  <si>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</si>
  <si>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</si>
  <si>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</si>
  <si>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</si>
  <si>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</si>
  <si>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</si>
  <si>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</si>
  <si>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</si>
  <si>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</si>
  <si>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</si>
  <si>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</si>
  <si>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</si>
  <si>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</si>
  <si>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</si>
  <si>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</si>
  <si>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</si>
  <si>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</si>
  <si>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</si>
  <si>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</si>
  <si>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</si>
  <si>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</si>
  <si>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</si>
  <si>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</si>
  <si>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</si>
  <si>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</si>
  <si>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</si>
  <si>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</si>
  <si>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</si>
  <si>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</si>
  <si>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</si>
  <si>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</si>
  <si>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</si>
  <si>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</si>
  <si>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</si>
  <si>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</si>
  <si>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</si>
  <si>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</si>
  <si>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</si>
  <si>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</si>
  <si>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</si>
  <si>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</si>
  <si>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</si>
  <si>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</si>
  <si>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</si>
  <si>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</si>
  <si>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</si>
  <si>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</si>
  <si>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</si>
  <si>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</si>
  <si>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</si>
  <si>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</si>
  <si>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</si>
  <si>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</si>
  <si>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</si>
  <si>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</si>
  <si>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</si>
  <si>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</si>
  <si>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</si>
  <si>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</si>
  <si>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</si>
  <si>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</si>
  <si>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</si>
  <si>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</si>
  <si>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</si>
  <si>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</si>
  <si>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</si>
  <si>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</si>
  <si>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</si>
  <si>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</si>
  <si>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</si>
  <si>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</si>
  <si>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</si>
  <si>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</si>
  <si>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</si>
  <si>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</si>
  <si>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</si>
  <si>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</si>
  <si>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</si>
  <si>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</si>
  <si>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</si>
  <si>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</si>
  <si>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</si>
  <si>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</si>
  <si>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</si>
  <si>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</si>
  <si>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</si>
  <si>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</si>
  <si>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</si>
  <si>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</si>
  <si>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</si>
  <si>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</si>
  <si>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</si>
  <si>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</si>
  <si>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</si>
  <si>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</si>
  <si>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</si>
  <si>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</si>
  <si>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</si>
  <si>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</si>
  <si>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</si>
  <si>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</si>
  <si>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</si>
  <si>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</si>
  <si>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</si>
  <si>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</si>
  <si>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</si>
  <si>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</si>
  <si>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</si>
  <si>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</si>
  <si>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</si>
  <si>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</si>
  <si>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</si>
  <si>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</si>
  <si>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</si>
  <si>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</si>
  <si>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</si>
  <si>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</si>
  <si>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</si>
  <si>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</si>
  <si>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</si>
  <si>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</si>
  <si>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</si>
  <si>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</si>
  <si>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</si>
  <si>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</si>
  <si>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</si>
  <si>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</si>
  <si>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</si>
  <si>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</si>
  <si>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</si>
  <si>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</si>
  <si>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</si>
  <si>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</si>
  <si>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</si>
  <si>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</si>
  <si>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</si>
  <si>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</si>
  <si>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</si>
  <si>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</si>
  <si>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</si>
  <si>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</si>
  <si>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</si>
  <si>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</si>
  <si>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</si>
  <si>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</si>
  <si>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</si>
  <si>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</si>
  <si>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</si>
  <si>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</si>
  <si>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</si>
  <si>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</si>
  <si>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</si>
  <si>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</si>
  <si>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</si>
  <si>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</si>
  <si>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</si>
  <si>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</si>
  <si>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</si>
  <si>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</si>
  <si>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</si>
  <si>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</si>
  <si>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</si>
  <si>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</si>
  <si>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</si>
  <si>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</si>
  <si>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</si>
  <si>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</si>
  <si>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</si>
  <si>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</si>
  <si>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</si>
  <si>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</si>
  <si>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</si>
  <si>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</si>
  <si>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</si>
  <si>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</si>
  <si>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</si>
  <si>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</si>
  <si>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</si>
  <si>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</si>
  <si>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</si>
  <si>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</si>
  <si>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</si>
  <si>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</si>
  <si>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</si>
  <si>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</si>
  <si>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</si>
  <si>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</si>
  <si>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</si>
  <si>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</si>
  <si>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</si>
  <si>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</si>
  <si>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</si>
  <si>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</si>
  <si>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</si>
  <si>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</si>
  <si>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</si>
  <si>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</si>
  <si>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</si>
  <si>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</si>
  <si>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</si>
  <si>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</si>
  <si>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</si>
  <si>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</si>
  <si>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</si>
  <si>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</si>
  <si>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</si>
  <si>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</si>
  <si>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</si>
  <si>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</si>
  <si>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</si>
  <si>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</si>
  <si>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</si>
  <si>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</si>
  <si>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</si>
  <si>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</si>
  <si>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</si>
  <si>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</si>
  <si>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</si>
  <si>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</si>
  <si>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</si>
  <si>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</si>
  <si>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</si>
  <si>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</si>
  <si>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</si>
  <si>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</si>
  <si>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</si>
  <si>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</si>
  <si>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</si>
  <si>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</si>
  <si>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</si>
  <si>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</si>
  <si>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</si>
  <si>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</si>
  <si>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</si>
  <si>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</si>
  <si>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</si>
  <si>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</si>
  <si>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</si>
  <si>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</si>
  <si>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</si>
  <si>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</si>
  <si>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</si>
  <si>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</si>
  <si>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</si>
  <si>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</si>
  <si>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</si>
  <si>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</si>
  <si>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</si>
  <si>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</si>
  <si>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</si>
  <si>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</si>
  <si>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</si>
  <si>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</si>
  <si>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</si>
  <si>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</si>
  <si>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</si>
  <si>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</si>
  <si>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</si>
  <si>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</si>
  <si>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</si>
  <si>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</si>
  <si>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</si>
  <si>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</si>
  <si>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</si>
  <si>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</si>
  <si>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</si>
  <si>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</si>
  <si>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</si>
  <si>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</si>
  <si>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</si>
  <si>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</si>
  <si>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</si>
  <si>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</si>
  <si>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</si>
  <si>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</si>
  <si>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</si>
  <si>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</si>
  <si>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</si>
  <si>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</si>
  <si>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</si>
  <si>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</si>
  <si>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</si>
  <si>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</si>
  <si>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</si>
  <si>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</si>
  <si>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</si>
  <si>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</si>
  <si>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</si>
  <si>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</si>
  <si>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</si>
  <si>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</si>
  <si>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</si>
  <si>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</si>
  <si>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</si>
  <si>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</si>
  <si>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</si>
  <si>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</si>
  <si>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</si>
  <si>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</si>
  <si>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</si>
  <si>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</si>
  <si>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</si>
  <si>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</si>
  <si>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</si>
  <si>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</si>
  <si>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</si>
  <si>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</si>
  <si>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</si>
  <si>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</si>
  <si>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</si>
  <si>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</si>
  <si>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</si>
  <si>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</si>
  <si>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</si>
  <si>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</si>
  <si>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</si>
  <si>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</si>
  <si>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</si>
  <si>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</si>
  <si>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</si>
  <si>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</si>
  <si>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</si>
  <si>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</si>
  <si>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</si>
  <si>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</si>
  <si>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</si>
  <si>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</si>
  <si>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</si>
  <si>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</si>
  <si>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</si>
  <si>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</si>
  <si>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</si>
  <si>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</si>
  <si>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</si>
  <si>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</si>
  <si>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</si>
  <si>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</si>
  <si>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</si>
  <si>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</si>
  <si>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</si>
  <si>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</si>
  <si>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</si>
  <si>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</si>
  <si>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</si>
  <si>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</si>
  <si>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</si>
  <si>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</si>
  <si>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</si>
  <si>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</si>
  <si>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</si>
  <si>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</si>
  <si>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</si>
  <si>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</si>
  <si>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</si>
  <si>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</si>
  <si>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</si>
  <si>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</si>
  <si>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</si>
  <si>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</si>
  <si>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</si>
  <si>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</si>
  <si>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</si>
  <si>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</si>
  <si>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</si>
  <si>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</si>
  <si>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</si>
  <si>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</si>
  <si>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</si>
  <si>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</si>
  <si>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</si>
  <si>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</si>
  <si>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</si>
  <si>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</si>
  <si>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</si>
  <si>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</si>
  <si>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</si>
  <si>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</si>
  <si>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</si>
  <si>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</si>
  <si>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</si>
  <si>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</si>
  <si>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</si>
  <si>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</si>
  <si>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</si>
  <si>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</si>
  <si>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</si>
  <si>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</si>
  <si>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</si>
  <si>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</si>
  <si>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</si>
  <si>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</si>
  <si>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</si>
  <si>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</si>
  <si>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</si>
  <si>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</si>
  <si>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</si>
  <si>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</si>
  <si>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</si>
  <si>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</si>
  <si>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</si>
  <si>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</si>
  <si>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</si>
  <si>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</si>
  <si>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</si>
  <si>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</si>
  <si>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</si>
  <si>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</si>
  <si>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</si>
  <si>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</si>
  <si>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</si>
  <si>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</si>
  <si>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</si>
  <si>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</si>
  <si>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</si>
  <si>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</si>
  <si>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</si>
  <si>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</si>
  <si>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</si>
  <si>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</si>
  <si>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</si>
  <si>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</si>
  <si>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</si>
  <si>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</si>
  <si>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</si>
  <si>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</si>
  <si>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</si>
  <si>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</si>
  <si>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</si>
  <si>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</si>
  <si>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</si>
  <si>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</si>
  <si>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</si>
  <si>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</si>
  <si>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</si>
  <si>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</si>
  <si>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</si>
  <si>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</si>
  <si>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</si>
  <si>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</si>
  <si>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</si>
  <si>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</si>
  <si>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</si>
  <si>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</si>
  <si>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</si>
  <si>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</si>
  <si>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</si>
  <si>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</si>
  <si>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</si>
  <si>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</si>
  <si>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</si>
  <si>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</si>
  <si>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</si>
  <si>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</si>
  <si>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</si>
  <si>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</si>
  <si>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</si>
  <si>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</si>
  <si>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</si>
  <si>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</si>
  <si>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</si>
  <si>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</si>
  <si>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</si>
  <si>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</si>
  <si>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</si>
  <si>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</si>
  <si>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</si>
  <si>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</si>
  <si>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</si>
  <si>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</si>
  <si>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</si>
  <si>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</si>
  <si>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</si>
  <si>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</si>
  <si>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</si>
  <si>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</si>
  <si>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</si>
  <si>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</si>
  <si>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</si>
  <si>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</si>
  <si>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</si>
  <si>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</si>
  <si>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</si>
  <si>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</si>
  <si>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</si>
  <si>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</si>
  <si>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</si>
  <si>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</si>
  <si>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</si>
  <si>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</si>
  <si>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</si>
  <si>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</si>
  <si>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</si>
  <si>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</si>
  <si>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</si>
  <si>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</si>
  <si>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</si>
  <si>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</si>
  <si>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</si>
  <si>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</si>
  <si>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</si>
  <si>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</si>
  <si>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</si>
  <si>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</si>
  <si>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</si>
  <si>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</si>
  <si>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</si>
  <si>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</si>
  <si>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</si>
  <si>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</si>
  <si>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</si>
  <si>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</si>
  <si>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</si>
  <si>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</si>
  <si>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</si>
  <si>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</si>
  <si>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</si>
  <si>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</si>
  <si>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</si>
  <si>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</si>
  <si>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</si>
  <si>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</si>
  <si>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</si>
  <si>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</si>
  <si>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</si>
  <si>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</si>
  <si>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</si>
  <si>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</si>
  <si>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</si>
  <si>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</si>
  <si>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</si>
  <si>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</si>
  <si>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</si>
  <si>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</si>
  <si>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</si>
  <si>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</si>
  <si>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</si>
  <si>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</si>
  <si>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</si>
  <si>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</si>
  <si>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</si>
  <si>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</si>
  <si>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</si>
  <si>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</si>
  <si>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</si>
  <si>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</si>
  <si>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</si>
  <si>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</si>
  <si>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</si>
  <si>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</si>
  <si>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</si>
  <si>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</si>
  <si>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</si>
  <si>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</si>
  <si>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</si>
  <si>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</si>
  <si>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</si>
  <si>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</si>
  <si>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</si>
  <si>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</si>
  <si>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</si>
  <si>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</si>
  <si>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</si>
  <si>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</si>
  <si>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</si>
  <si>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</si>
  <si>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</si>
  <si>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</si>
  <si>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</si>
  <si>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</si>
  <si>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</si>
  <si>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</si>
  <si>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</si>
  <si>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</si>
  <si>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</si>
  <si>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</si>
  <si>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</si>
  <si>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</si>
  <si>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</si>
  <si>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</si>
  <si>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</si>
  <si>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</si>
  <si>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</si>
  <si>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</si>
  <si>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</si>
  <si>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</si>
  <si>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</si>
  <si>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</si>
  <si>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</si>
  <si>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</si>
  <si>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</si>
  <si>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</si>
  <si>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</si>
  <si>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</si>
  <si>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</si>
  <si>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</si>
  <si>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</si>
  <si>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</si>
  <si>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</si>
  <si>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</si>
  <si>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</si>
  <si>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</si>
  <si>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</si>
  <si>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</si>
  <si>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</si>
  <si>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</si>
  <si>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</si>
  <si>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</si>
  <si>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</si>
  <si>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</si>
  <si>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</si>
  <si>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</si>
  <si>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</si>
  <si>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</si>
  <si>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</si>
  <si>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</si>
  <si>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</si>
  <si>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</si>
  <si>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</si>
  <si>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</si>
  <si>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</si>
  <si>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</si>
  <si>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</si>
  <si>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</si>
  <si>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</si>
  <si>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</si>
  <si>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</si>
  <si>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</si>
  <si>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</si>
  <si>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</si>
  <si>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</si>
  <si>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</si>
  <si>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</si>
  <si>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</si>
  <si>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</si>
  <si>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</si>
  <si>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</si>
  <si>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</si>
  <si>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</si>
  <si>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</si>
  <si>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</si>
  <si>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</si>
  <si>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</si>
  <si>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</si>
  <si>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</si>
  <si>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</si>
  <si>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</si>
  <si>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</si>
  <si>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</si>
  <si>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</si>
  <si>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</si>
  <si>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</si>
  <si>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</si>
  <si>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</si>
  <si>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</si>
  <si>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</si>
  <si>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</si>
  <si>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</si>
  <si>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</si>
  <si>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</si>
  <si>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</si>
  <si>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</si>
  <si>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</si>
  <si>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</si>
  <si>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</si>
  <si>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</si>
  <si>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</si>
  <si>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</si>
  <si>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</si>
  <si>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</si>
  <si>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</si>
  <si>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</si>
  <si>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</si>
  <si>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</si>
  <si>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</si>
  <si>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</si>
  <si>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</si>
  <si>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</si>
  <si>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</si>
  <si>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</si>
  <si>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</si>
  <si>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</si>
  <si>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</si>
  <si>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</si>
  <si>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</si>
  <si>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</si>
  <si>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</si>
  <si>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</si>
  <si>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</si>
  <si>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</si>
  <si>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</si>
  <si>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</si>
  <si>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</si>
  <si>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</si>
  <si>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</si>
  <si>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</si>
  <si>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</si>
  <si>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</si>
  <si>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</si>
  <si>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</si>
  <si>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</si>
  <si>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</si>
  <si>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</si>
  <si>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</si>
  <si>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</si>
  <si>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</si>
  <si>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</si>
  <si>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</si>
  <si>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</si>
  <si>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</si>
  <si>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</si>
  <si>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</si>
  <si>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</si>
  <si>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</si>
  <si>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</si>
  <si>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</si>
  <si>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</si>
  <si>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</si>
  <si>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</si>
  <si>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</si>
  <si>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</si>
  <si>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</si>
  <si>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</si>
  <si>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</si>
  <si>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</si>
  <si>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</si>
  <si>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</si>
  <si>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</si>
  <si>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</si>
  <si>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</si>
  <si>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</si>
  <si>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</si>
  <si>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</si>
  <si>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</si>
  <si>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</si>
  <si>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</si>
  <si>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</si>
  <si>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</si>
  <si>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</si>
  <si>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</si>
  <si>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</si>
  <si>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</si>
  <si>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</si>
  <si>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</si>
  <si>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</si>
  <si>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</si>
  <si>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</si>
  <si>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</si>
  <si>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</si>
  <si>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</si>
  <si>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</si>
  <si>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</si>
  <si>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</si>
  <si>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</si>
  <si>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</si>
  <si>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</si>
  <si>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</si>
  <si>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</si>
  <si>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</si>
  <si>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</si>
  <si>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</si>
  <si>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</si>
  <si>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</si>
  <si>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</si>
  <si>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</si>
  <si>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</si>
  <si>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</si>
  <si>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</si>
  <si>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</si>
  <si>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</si>
  <si>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</si>
  <si>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</si>
  <si>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</si>
  <si>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</si>
  <si>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</si>
  <si>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</si>
  <si>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</si>
  <si>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</si>
  <si>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</si>
  <si>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</si>
  <si>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</si>
  <si>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</si>
  <si>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</si>
  <si>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</si>
  <si>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</si>
  <si>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</si>
  <si>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</si>
  <si>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</si>
  <si>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</si>
  <si>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</si>
  <si>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</si>
  <si>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</si>
  <si>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</si>
  <si>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</si>
  <si>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</si>
  <si>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</si>
  <si>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</si>
  <si>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</si>
  <si>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</si>
  <si>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</si>
  <si>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</si>
  <si>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</si>
  <si>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</si>
  <si>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</si>
  <si>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</si>
  <si>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</si>
  <si>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</si>
  <si>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</si>
  <si>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</si>
  <si>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</si>
  <si>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</si>
  <si>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</si>
  <si>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</si>
  <si>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</si>
  <si>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</si>
  <si>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</si>
  <si>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</si>
  <si>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</si>
  <si>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</si>
  <si>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</si>
  <si>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</si>
  <si>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</si>
  <si>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</si>
  <si>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</si>
  <si>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</si>
  <si>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</si>
  <si>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</si>
  <si>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</si>
  <si>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</si>
  <si>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</si>
  <si>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</si>
  <si>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</si>
  <si>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</si>
  <si>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</si>
  <si>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</si>
  <si>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</si>
  <si>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</si>
  <si>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</si>
  <si>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</si>
  <si>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</si>
  <si>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</si>
  <si>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</si>
  <si>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</si>
  <si>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</si>
  <si>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</si>
  <si>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</si>
  <si>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</si>
  <si>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</si>
  <si>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</si>
  <si>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</si>
  <si>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</si>
  <si>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</si>
  <si>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</si>
  <si>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</si>
  <si>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</si>
  <si>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</si>
  <si>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</si>
  <si>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</si>
  <si>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</si>
  <si>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</si>
  <si>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</si>
  <si>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</si>
  <si>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</si>
  <si>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</si>
  <si>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</si>
  <si>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</si>
  <si>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</si>
  <si>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</si>
  <si>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</si>
  <si>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</si>
  <si>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</si>
  <si>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</si>
  <si>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</si>
  <si>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</si>
  <si>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</si>
  <si>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</si>
  <si>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</si>
  <si>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</si>
  <si>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</si>
  <si>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</si>
  <si>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</si>
  <si>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</si>
  <si>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</si>
  <si>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</si>
  <si>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</si>
  <si>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</si>
  <si>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</si>
  <si>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</si>
  <si>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</si>
  <si>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</si>
  <si>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</si>
  <si>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</si>
  <si>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</si>
  <si>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</si>
  <si>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</si>
  <si>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</si>
  <si>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</si>
  <si>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</si>
  <si>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</si>
  <si>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</si>
  <si>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</si>
  <si>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</si>
  <si>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</si>
  <si>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</si>
  <si>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</si>
  <si>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</si>
  <si>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</si>
  <si>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</si>
  <si>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</si>
  <si>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</si>
  <si>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</si>
  <si>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</si>
  <si>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</si>
  <si>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</si>
  <si>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</si>
  <si>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</si>
  <si>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</si>
  <si>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</si>
  <si>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</si>
  <si>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</si>
  <si>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</si>
  <si>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</si>
  <si>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</si>
  <si>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</si>
  <si>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</si>
  <si>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</si>
  <si>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</si>
  <si>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</si>
  <si>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</si>
  <si>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</si>
  <si>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</si>
  <si>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</si>
  <si>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</si>
  <si>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</si>
  <si>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</si>
  <si>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</si>
  <si>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</si>
  <si>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</si>
  <si>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</si>
  <si>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</si>
  <si>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</si>
  <si>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</si>
  <si>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</si>
  <si>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</si>
  <si>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</si>
  <si>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</si>
  <si>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</si>
  <si>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</si>
  <si>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</si>
  <si>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</si>
  <si>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</si>
  <si>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</si>
  <si>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</si>
  <si>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</si>
  <si>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</si>
  <si>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</si>
  <si>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</si>
  <si>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</si>
  <si>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</si>
  <si>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</si>
  <si>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</si>
  <si>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</si>
  <si>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</si>
  <si>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</si>
  <si>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</si>
  <si>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</si>
  <si>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</si>
  <si>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</si>
  <si>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</si>
  <si>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</si>
  <si>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</si>
  <si>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</si>
  <si>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</si>
  <si>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</si>
  <si>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</si>
  <si>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</si>
  <si>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</si>
  <si>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</si>
  <si>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</si>
  <si>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</si>
  <si>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</si>
  <si>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</si>
  <si>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</si>
  <si>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</si>
  <si>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</si>
  <si>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</si>
  <si>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</si>
  <si>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</si>
  <si>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</si>
  <si>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</si>
  <si>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</si>
  <si>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</si>
  <si>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</si>
  <si>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</si>
  <si>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</si>
  <si>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</si>
  <si>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</si>
  <si>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</si>
  <si>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</si>
  <si>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</si>
  <si>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</si>
  <si>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</si>
  <si>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</si>
  <si>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</si>
  <si>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</si>
  <si>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</si>
  <si>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</si>
  <si>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</si>
  <si>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</si>
  <si>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</si>
  <si>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</si>
  <si>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</si>
  <si>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</si>
  <si>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</si>
  <si>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</si>
  <si>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</si>
  <si>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</si>
  <si>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</si>
  <si>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</si>
  <si>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</si>
  <si>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</si>
  <si>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</si>
  <si>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</si>
  <si>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</si>
  <si>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</si>
  <si>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</si>
  <si>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</si>
  <si>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</si>
  <si>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</si>
  <si>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</si>
  <si>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</si>
  <si>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</si>
  <si>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</si>
  <si>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</si>
  <si>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</si>
  <si>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</si>
  <si>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</si>
  <si>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</si>
  <si>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</si>
  <si>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</si>
  <si>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</si>
  <si>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</si>
  <si>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</si>
  <si>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</si>
  <si>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</si>
  <si>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</si>
  <si>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</si>
  <si>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</si>
  <si>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</si>
  <si>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</si>
  <si>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</si>
  <si>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</si>
  <si>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</si>
  <si>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</si>
  <si>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</si>
  <si>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</si>
  <si>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</si>
  <si>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</si>
  <si>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</si>
  <si>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</si>
  <si>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</si>
  <si>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</si>
  <si>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</si>
  <si>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</si>
  <si>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</si>
  <si>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</si>
  <si>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</si>
  <si>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</si>
  <si>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</si>
  <si>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</si>
  <si>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</si>
  <si>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</si>
  <si>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</si>
  <si>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</si>
  <si>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</si>
  <si>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</si>
  <si>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</si>
  <si>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</si>
  <si>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</si>
  <si>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</si>
  <si>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</si>
  <si>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</si>
  <si>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</si>
  <si>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</si>
  <si>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</si>
  <si>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</si>
  <si>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</si>
  <si>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</si>
  <si>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</si>
  <si>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</si>
  <si>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</si>
  <si>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</si>
  <si>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</si>
  <si>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</si>
  <si>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</si>
  <si>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</si>
  <si>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</si>
  <si>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</si>
  <si>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</si>
  <si>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</si>
  <si>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</si>
  <si>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</si>
  <si>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</si>
  <si>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</si>
  <si>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</si>
  <si>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</si>
  <si>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</si>
  <si>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</si>
  <si>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</si>
  <si>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</si>
  <si>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</si>
  <si>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</si>
  <si>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</si>
  <si>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</si>
  <si>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</si>
  <si>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</si>
  <si>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</si>
  <si>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</si>
  <si>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</si>
  <si>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</si>
  <si>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</si>
  <si>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</si>
  <si>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</si>
  <si>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</si>
  <si>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</si>
  <si>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</si>
  <si>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</si>
  <si>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</si>
  <si>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</si>
  <si>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</si>
  <si>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</si>
  <si>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</si>
  <si>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</si>
  <si>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</si>
  <si>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</si>
  <si>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</si>
  <si>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</si>
  <si>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</si>
  <si>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</si>
  <si>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</si>
  <si>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</si>
  <si>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</si>
  <si>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</si>
  <si>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</si>
  <si>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</si>
  <si>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</si>
  <si>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</si>
  <si>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</si>
  <si>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</si>
  <si>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</si>
  <si>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</si>
  <si>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</si>
  <si>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</si>
  <si>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</si>
  <si>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</si>
  <si>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</si>
  <si>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</si>
  <si>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</si>
  <si>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</si>
  <si>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</si>
  <si>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</si>
  <si>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</si>
  <si>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</si>
  <si>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</si>
  <si>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</si>
  <si>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</si>
  <si>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</si>
  <si>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</si>
  <si>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</si>
  <si>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</si>
  <si>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</si>
  <si>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</si>
  <si>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</si>
  <si>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</si>
  <si>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</si>
  <si>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</si>
  <si>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</si>
  <si>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</si>
  <si>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</si>
  <si>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</si>
  <si>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</si>
  <si>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</si>
  <si>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</si>
  <si>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</si>
  <si>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</si>
  <si>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</si>
  <si>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</si>
  <si>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</si>
  <si>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</si>
  <si>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</si>
  <si>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</si>
  <si>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</si>
  <si>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</si>
  <si>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</si>
  <si>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</si>
  <si>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</si>
  <si>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</si>
  <si>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</si>
  <si>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</si>
  <si>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</si>
  <si>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</si>
  <si>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</si>
  <si>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</si>
  <si>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</si>
  <si>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</si>
  <si>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</si>
  <si>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</si>
  <si>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</si>
  <si>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</si>
  <si>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</si>
  <si>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</si>
  <si>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</si>
  <si>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</si>
  <si>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</si>
  <si>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</si>
  <si>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</si>
  <si>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</si>
  <si>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</si>
  <si>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</si>
  <si>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</si>
  <si>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</si>
  <si>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</si>
  <si>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</si>
  <si>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</si>
  <si>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</si>
  <si>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</si>
  <si>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</si>
  <si>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</si>
  <si>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</si>
  <si>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</si>
  <si>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</si>
  <si>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</si>
  <si>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</si>
  <si>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</si>
  <si>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</si>
  <si>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</si>
  <si>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</si>
  <si>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</si>
  <si>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</si>
  <si>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</si>
  <si>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</si>
  <si>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</si>
  <si>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</si>
  <si>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</si>
  <si>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</si>
  <si>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</si>
  <si>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</si>
  <si>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</si>
  <si>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</si>
  <si>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</si>
  <si>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</si>
  <si>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</si>
  <si>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</si>
  <si>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</si>
  <si>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</si>
  <si>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</si>
  <si>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</si>
  <si>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</si>
  <si>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</si>
  <si>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</si>
  <si>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</si>
  <si>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</si>
  <si>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</si>
  <si>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</si>
  <si>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</si>
  <si>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</si>
  <si>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</si>
  <si>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</si>
  <si>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</si>
  <si>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</si>
  <si>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</si>
  <si>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</si>
  <si>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</si>
  <si>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</si>
  <si>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</si>
  <si>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</si>
  <si>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</si>
  <si>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</si>
  <si>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</si>
  <si>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</si>
  <si>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</si>
  <si>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</si>
  <si>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</si>
  <si>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</si>
  <si>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</si>
  <si>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</si>
  <si>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</si>
  <si>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</si>
  <si>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</si>
  <si>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</si>
  <si>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</si>
  <si>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</si>
  <si>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</si>
  <si>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</si>
  <si>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</si>
  <si>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</si>
  <si>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</si>
  <si>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</si>
  <si>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</si>
  <si>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</si>
  <si>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</si>
  <si>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</si>
  <si>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</si>
  <si>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</si>
  <si>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</si>
  <si>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</si>
  <si>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</si>
  <si>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</si>
  <si>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</si>
  <si>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</si>
  <si>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</si>
  <si>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</si>
  <si>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</si>
  <si>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</si>
  <si>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</si>
  <si>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</si>
  <si>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</si>
  <si>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</si>
  <si>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</si>
  <si>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</si>
  <si>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</si>
  <si>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</si>
  <si>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</si>
  <si>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</si>
  <si>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</si>
  <si>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</si>
  <si>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</si>
  <si>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</si>
  <si>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</si>
  <si>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</si>
  <si>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</si>
  <si>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</si>
  <si>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</si>
  <si>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</si>
  <si>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</si>
  <si>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</si>
  <si>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</si>
  <si>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</si>
  <si>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</si>
  <si>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</si>
  <si>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</si>
  <si>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</si>
  <si>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</si>
  <si>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</si>
  <si>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</si>
  <si>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</si>
  <si>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</si>
  <si>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</si>
  <si>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</si>
  <si>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</si>
  <si>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</si>
  <si>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</si>
  <si>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</si>
  <si>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</si>
  <si>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</si>
  <si>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</si>
  <si>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</si>
  <si>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</si>
  <si>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</si>
  <si>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</si>
  <si>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</si>
  <si>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</si>
  <si>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</si>
  <si>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</si>
  <si>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</si>
  <si>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</si>
  <si>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</si>
  <si>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</si>
  <si>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</si>
  <si>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</si>
  <si>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</si>
  <si>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</si>
  <si>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</si>
  <si>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</si>
  <si>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</si>
  <si>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</si>
  <si>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</si>
  <si>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</si>
  <si>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</si>
  <si>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</si>
  <si>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</si>
  <si>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</si>
  <si>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</si>
  <si>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</si>
  <si>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</si>
  <si>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</si>
  <si>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</si>
  <si>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</si>
  <si>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</si>
  <si>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</si>
  <si>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</si>
  <si>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</si>
  <si>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</si>
  <si>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</si>
  <si>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</si>
  <si>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</si>
  <si>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</si>
  <si>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</si>
  <si>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</si>
  <si>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</si>
  <si>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</si>
  <si>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</si>
  <si>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</si>
  <si>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</si>
  <si>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</si>
  <si>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</si>
  <si>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</si>
  <si>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</si>
  <si>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</si>
  <si>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</si>
  <si>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</si>
  <si>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</si>
  <si>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</si>
  <si>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</si>
  <si>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</si>
  <si>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</si>
  <si>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</si>
  <si>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</si>
  <si>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</si>
  <si>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</si>
  <si>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</si>
  <si>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</si>
  <si>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</si>
  <si>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</si>
  <si>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</si>
  <si>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</si>
  <si>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</si>
  <si>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</si>
  <si>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</si>
  <si>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</si>
  <si>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</si>
  <si>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</si>
  <si>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</si>
  <si>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</si>
  <si>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</si>
  <si>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</si>
  <si>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</si>
  <si>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</si>
  <si>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</si>
  <si>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</si>
  <si>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</si>
  <si>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</si>
  <si>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</si>
  <si>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</si>
  <si>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</si>
  <si>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</si>
  <si>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</si>
  <si>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</si>
  <si>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</si>
  <si>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</si>
  <si>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</si>
  <si>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</si>
  <si>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</si>
  <si>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</si>
  <si>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</si>
  <si>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</si>
  <si>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</si>
  <si>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</si>
  <si>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</si>
  <si>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</si>
  <si>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</si>
  <si>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</si>
  <si>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</si>
  <si>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</si>
  <si>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</si>
  <si>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</si>
  <si>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</si>
  <si>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</si>
  <si>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</si>
  <si>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</si>
  <si>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</si>
  <si>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</si>
  <si>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</si>
  <si>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</si>
  <si>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</si>
  <si>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</si>
  <si>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</si>
  <si>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</si>
  <si>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</si>
  <si>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</si>
  <si>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</si>
  <si>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</si>
  <si>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</si>
  <si>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</si>
  <si>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</si>
  <si>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</si>
  <si>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</si>
  <si>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</si>
  <si>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</si>
  <si>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</si>
  <si>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</si>
  <si>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</si>
  <si>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</si>
  <si>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</si>
  <si>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</si>
  <si>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</si>
  <si>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</si>
  <si>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</si>
  <si>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</si>
  <si>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</si>
  <si>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</si>
  <si>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</si>
  <si>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</si>
  <si>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</si>
  <si>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</si>
  <si>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</si>
  <si>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</si>
  <si>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</si>
  <si>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</si>
  <si>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</si>
  <si>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</si>
  <si>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</si>
  <si>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</si>
  <si>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</si>
  <si>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</si>
  <si>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</si>
  <si>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</si>
  <si>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</si>
  <si>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</si>
  <si>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</si>
  <si>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</si>
  <si>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</si>
  <si>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</si>
  <si>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</si>
  <si>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</si>
  <si>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</si>
  <si>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</si>
  <si>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</si>
  <si>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</si>
  <si>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</si>
  <si>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</si>
  <si>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</si>
  <si>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</si>
  <si>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</si>
  <si>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</si>
  <si>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</si>
  <si>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</si>
  <si>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</si>
  <si>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</si>
  <si>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</si>
  <si>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</si>
  <si>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</si>
  <si>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</si>
  <si>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</si>
  <si>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</si>
  <si>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</si>
  <si>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</si>
  <si>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</si>
  <si>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</si>
  <si>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</si>
  <si>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</si>
  <si>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</si>
  <si>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</si>
  <si>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</si>
  <si>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</si>
  <si>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</si>
  <si>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</si>
  <si>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</si>
  <si>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</si>
  <si>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</si>
  <si>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</si>
  <si>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</si>
  <si>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</si>
  <si>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</si>
  <si>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</si>
  <si>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</si>
  <si>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</si>
  <si>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</si>
  <si>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</si>
  <si>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</si>
  <si>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</si>
  <si>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</si>
  <si>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</si>
  <si>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</si>
  <si>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</si>
  <si>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</si>
  <si>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</si>
  <si>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</si>
  <si>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</si>
  <si>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</si>
  <si>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</si>
  <si>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</si>
  <si>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</si>
  <si>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</si>
  <si>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</si>
  <si>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</si>
  <si>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</si>
  <si>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</si>
  <si>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</si>
  <si>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</si>
  <si>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</si>
  <si>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</si>
  <si>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</si>
  <si>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</si>
  <si>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</si>
  <si>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</si>
  <si>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</si>
  <si>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</si>
  <si>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</si>
  <si>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</si>
  <si>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</si>
  <si>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</si>
  <si>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</si>
  <si>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</si>
  <si>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</si>
  <si>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</si>
  <si>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</si>
  <si>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</si>
  <si>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</si>
  <si>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</si>
  <si>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</si>
  <si>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</si>
  <si>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</si>
  <si>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</si>
  <si>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</si>
  <si>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</si>
  <si>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</si>
  <si>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</si>
  <si>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</si>
  <si>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</si>
  <si>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</si>
  <si>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</si>
  <si>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</si>
  <si>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</si>
  <si>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</si>
  <si>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</si>
  <si>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</si>
  <si>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</si>
  <si>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</si>
  <si>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</si>
  <si>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</si>
  <si>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</si>
  <si>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</si>
  <si>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</si>
  <si>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</si>
  <si>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</si>
  <si>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</si>
  <si>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</si>
  <si>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</si>
  <si>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</si>
  <si>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</si>
  <si>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</si>
  <si>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</si>
  <si>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</si>
  <si>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</si>
  <si>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</si>
  <si>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</si>
  <si>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</si>
  <si>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</si>
  <si>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</si>
  <si>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</si>
  <si>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</si>
  <si>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</si>
  <si>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</si>
  <si>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</si>
  <si>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</si>
  <si>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</si>
  <si>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</si>
  <si>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</si>
  <si>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</si>
  <si>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</si>
  <si>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</si>
  <si>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</si>
  <si>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</si>
  <si>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</si>
  <si>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</si>
  <si>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</si>
  <si>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</si>
  <si>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</si>
  <si>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</si>
  <si>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</si>
  <si>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</si>
  <si>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</si>
  <si>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</si>
  <si>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</si>
  <si>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</si>
  <si>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</si>
  <si>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</si>
  <si>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</si>
  <si>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</si>
  <si>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</si>
  <si>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</si>
  <si>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</si>
  <si>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</si>
  <si>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</si>
  <si>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</si>
  <si>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</si>
  <si>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</si>
  <si>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</si>
  <si>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</si>
  <si>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</si>
  <si>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</si>
  <si>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</si>
  <si>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</si>
  <si>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</si>
  <si>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</si>
  <si>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</si>
  <si>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</si>
  <si>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</si>
  <si>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</si>
  <si>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</si>
  <si>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</si>
  <si>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</si>
  <si>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</si>
  <si>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</si>
  <si>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</si>
  <si>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</si>
  <si>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</si>
  <si>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</si>
  <si>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</si>
  <si>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</si>
  <si>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</si>
  <si>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</si>
  <si>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</si>
  <si>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</si>
  <si>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</si>
  <si>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</si>
  <si>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</si>
  <si>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</si>
  <si>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</si>
  <si>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</si>
  <si>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</si>
  <si>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</si>
  <si>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</si>
  <si>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</si>
  <si>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</si>
  <si>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</si>
  <si>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</si>
  <si>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</si>
  <si>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</si>
  <si>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</si>
  <si>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</si>
  <si>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</si>
  <si>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</si>
  <si>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</si>
  <si>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</si>
  <si>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</si>
  <si>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</si>
  <si>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</si>
  <si>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</si>
  <si>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</si>
  <si>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</si>
  <si>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</si>
  <si>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</si>
  <si>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</si>
  <si>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</si>
  <si>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</si>
  <si>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</si>
  <si>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</si>
  <si>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</si>
  <si>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</si>
  <si>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</si>
  <si>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</si>
  <si>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</si>
  <si>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</si>
  <si>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</si>
  <si>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</si>
  <si>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</si>
  <si>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</si>
  <si>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</si>
  <si>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</si>
  <si>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</si>
  <si>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</si>
  <si>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</si>
  <si>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</si>
  <si>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</si>
  <si>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</si>
  <si>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</si>
  <si>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</si>
  <si>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</si>
  <si>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</si>
  <si>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</si>
  <si>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</si>
  <si>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</si>
  <si>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</si>
  <si>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</si>
  <si>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</si>
  <si>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</si>
  <si>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</si>
  <si>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</si>
  <si>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</si>
  <si>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</si>
  <si>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</si>
  <si>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</si>
  <si>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</si>
  <si>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</si>
  <si>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</si>
  <si>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</si>
  <si>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</si>
  <si>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</si>
  <si>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</si>
  <si>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</si>
  <si>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</si>
  <si>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</si>
  <si>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</si>
  <si>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</si>
  <si>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</si>
  <si>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</si>
  <si>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</si>
  <si>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</si>
  <si>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</si>
  <si>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</si>
  <si>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</si>
  <si>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</si>
  <si>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</si>
  <si>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</si>
  <si>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</si>
  <si>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</si>
  <si>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</si>
  <si>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</si>
  <si>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</si>
  <si>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</si>
  <si>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</si>
  <si>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</si>
  <si>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</si>
  <si>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</si>
  <si>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</si>
  <si>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</si>
  <si>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</si>
  <si>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</si>
  <si>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</si>
  <si>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</si>
  <si>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</si>
  <si>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</si>
  <si>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</si>
  <si>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</si>
  <si>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</si>
  <si>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</si>
  <si>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</si>
  <si>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</si>
  <si>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</si>
  <si>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</si>
  <si>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</si>
  <si>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</si>
  <si>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</si>
  <si>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</si>
  <si>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</si>
  <si>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</si>
  <si>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</si>
  <si>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</si>
  <si>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</si>
  <si>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</si>
  <si>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</si>
  <si>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</si>
  <si>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</si>
  <si>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</si>
  <si>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</si>
  <si>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</si>
  <si>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</si>
  <si>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</si>
  <si>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</si>
  <si>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</si>
  <si>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</si>
  <si>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</si>
  <si>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</si>
  <si>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</si>
  <si>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</si>
  <si>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</si>
  <si>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</si>
  <si>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</si>
  <si>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</si>
  <si>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</si>
  <si>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</si>
  <si>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</si>
  <si>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</si>
  <si>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</si>
  <si>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</si>
  <si>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</si>
  <si>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</si>
  <si>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</si>
  <si>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</si>
  <si>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</si>
  <si>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</si>
  <si>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</si>
  <si>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</si>
  <si>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</si>
  <si>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</si>
  <si>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</si>
  <si>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</si>
  <si>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</si>
  <si>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</si>
  <si>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</si>
  <si>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</si>
  <si>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</si>
  <si>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</si>
  <si>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</si>
  <si>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</si>
  <si>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</si>
  <si>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</si>
  <si>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</si>
  <si>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</si>
  <si>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</si>
  <si>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</si>
  <si>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</si>
  <si>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</si>
  <si>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</si>
  <si>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</si>
  <si>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</si>
  <si>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</si>
  <si>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</si>
  <si>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</si>
  <si>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</si>
  <si>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</si>
  <si>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</si>
  <si>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</si>
  <si>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</si>
  <si>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</si>
  <si>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</si>
  <si>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</si>
  <si>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</si>
  <si>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</si>
  <si>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</si>
  <si>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</si>
  <si>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</si>
  <si>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</si>
  <si>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</si>
  <si>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</si>
  <si>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</si>
  <si>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</si>
  <si>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</si>
  <si>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</si>
  <si>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</si>
  <si>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</si>
  <si>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</si>
  <si>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</si>
  <si>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</si>
  <si>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</si>
  <si>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</si>
  <si>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</si>
  <si>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</si>
  <si>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</si>
  <si>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</si>
  <si>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</si>
  <si>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</si>
  <si>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</si>
  <si>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</si>
  <si>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</si>
  <si>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</si>
  <si>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</si>
  <si>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</si>
  <si>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</si>
  <si>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</si>
  <si>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</si>
  <si>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</si>
  <si>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</si>
  <si>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</si>
  <si>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</si>
  <si>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</si>
  <si>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</si>
  <si>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</si>
  <si>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</si>
  <si>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</si>
  <si>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</si>
  <si>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</si>
  <si>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</si>
  <si>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</si>
  <si>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</si>
  <si>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</si>
  <si>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</si>
  <si>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</si>
  <si>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</si>
  <si>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</si>
  <si>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</si>
  <si>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</si>
  <si>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</si>
  <si>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</si>
  <si>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</si>
  <si>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</si>
  <si>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</si>
  <si>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</si>
  <si>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</si>
  <si>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</si>
  <si>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</si>
  <si>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</si>
  <si>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</si>
  <si>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</si>
  <si>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</si>
  <si>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</si>
  <si>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</si>
  <si>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</si>
  <si>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</si>
  <si>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</si>
  <si>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</si>
  <si>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</si>
  <si>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</si>
  <si>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</si>
  <si>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</si>
  <si>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</si>
  <si>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</si>
  <si>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</si>
  <si>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</si>
  <si>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</si>
  <si>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</si>
  <si>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</si>
  <si>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</si>
  <si>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</si>
  <si>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</si>
  <si>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</si>
  <si>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</si>
  <si>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</si>
  <si>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</si>
  <si>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</si>
  <si>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</si>
  <si>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</si>
  <si>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</si>
  <si>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</si>
  <si>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</si>
  <si>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</si>
  <si>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</si>
  <si>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</si>
  <si>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</si>
  <si>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</si>
  <si>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</si>
  <si>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</si>
  <si>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</si>
  <si>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</si>
  <si>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</si>
  <si>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</si>
  <si>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</si>
  <si>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</si>
  <si>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</si>
  <si>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</si>
  <si>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</si>
  <si>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</si>
  <si>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</si>
  <si>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</si>
  <si>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</si>
  <si>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</si>
  <si>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</si>
  <si>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</si>
  <si>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</si>
  <si>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</si>
  <si>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</si>
  <si>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</si>
  <si>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</si>
  <si>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</si>
  <si>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</si>
  <si>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</si>
  <si>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</si>
  <si>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</si>
  <si>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</si>
  <si>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</si>
  <si>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</si>
  <si>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</si>
  <si>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</si>
  <si>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</si>
  <si>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</si>
  <si>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</si>
  <si>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</si>
  <si>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</si>
  <si>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</si>
  <si>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</si>
  <si>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</si>
  <si>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</si>
  <si>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</si>
  <si>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</si>
  <si>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</si>
  <si>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</si>
  <si>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</si>
  <si>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</si>
  <si>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</si>
  <si>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</si>
  <si>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</si>
  <si>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</si>
  <si>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</si>
  <si>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</si>
  <si>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</si>
  <si>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</si>
  <si>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</si>
  <si>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</si>
  <si>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</si>
  <si>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</si>
  <si>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</si>
  <si>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</si>
  <si>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</si>
  <si>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</si>
  <si>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</si>
  <si>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</si>
  <si>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</si>
  <si>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</si>
  <si>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</si>
  <si>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</si>
  <si>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</si>
  <si>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</si>
  <si>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</si>
  <si>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</si>
  <si>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</si>
  <si>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</si>
  <si>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</si>
  <si>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</si>
  <si>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</si>
  <si>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</si>
  <si>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</si>
  <si>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</si>
  <si>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</si>
  <si>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</si>
  <si>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</si>
  <si>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</si>
  <si>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</si>
  <si>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</si>
  <si>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</si>
  <si>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</si>
  <si>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</si>
  <si>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</si>
  <si>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</si>
  <si>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</si>
  <si>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</si>
  <si>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</si>
  <si>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</si>
  <si>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</si>
  <si>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</si>
  <si>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</si>
  <si>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</si>
  <si>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</si>
  <si>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</si>
  <si>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</si>
  <si>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</si>
  <si>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</si>
  <si>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</si>
  <si>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</si>
  <si>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</si>
  <si>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</si>
  <si>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</si>
  <si>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</si>
  <si>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</si>
  <si>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</si>
  <si>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</si>
  <si>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</si>
  <si>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</si>
  <si>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</si>
  <si>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</si>
  <si>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</si>
  <si>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</si>
  <si>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</si>
  <si>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</si>
  <si>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</si>
  <si>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</si>
  <si>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</si>
  <si>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</si>
  <si>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</si>
  <si>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</si>
  <si>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</si>
  <si>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</si>
  <si>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</si>
  <si>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</si>
  <si>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</si>
  <si>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</si>
  <si>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</si>
  <si>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</si>
  <si>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</si>
  <si>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</si>
  <si>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</si>
  <si>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</si>
  <si>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</si>
  <si>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</si>
  <si>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</si>
  <si>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</si>
  <si>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</si>
  <si>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</si>
  <si>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</si>
  <si>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</si>
  <si>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</si>
  <si>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</si>
  <si>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</si>
  <si>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</si>
  <si>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</si>
  <si>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</si>
  <si>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</si>
  <si>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</si>
  <si>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</si>
  <si>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</si>
  <si>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</si>
  <si>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</si>
  <si>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</si>
  <si>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</si>
  <si>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</si>
  <si>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</si>
  <si>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</si>
  <si>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</si>
  <si>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</si>
  <si>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</si>
  <si>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</si>
  <si>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</si>
  <si>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</si>
  <si>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</si>
  <si>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</si>
  <si>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</si>
  <si>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</si>
  <si>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</si>
  <si>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</si>
  <si>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</si>
  <si>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</si>
  <si>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</si>
  <si>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</si>
  <si>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</si>
  <si>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</si>
  <si>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</si>
  <si>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</si>
  <si>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</si>
  <si>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</si>
  <si>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</si>
  <si>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</si>
  <si>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</si>
  <si>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</si>
  <si>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</si>
  <si>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</si>
  <si>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</si>
  <si>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</si>
  <si>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</si>
  <si>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</si>
  <si>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</si>
  <si>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</si>
  <si>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</si>
  <si>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</si>
  <si>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</si>
  <si>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</si>
  <si>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</si>
  <si>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</si>
  <si>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</si>
  <si>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</si>
  <si>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</si>
  <si>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</si>
  <si>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</si>
  <si>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</si>
  <si>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</si>
  <si>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</si>
  <si>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</si>
  <si>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</si>
  <si>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</si>
  <si>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</si>
  <si>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</si>
  <si>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</si>
  <si>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</si>
  <si>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</si>
  <si>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</si>
  <si>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</si>
  <si>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</si>
  <si>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</si>
  <si>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</si>
  <si>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</si>
  <si>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</si>
  <si>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</si>
  <si>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</si>
  <si>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</si>
  <si>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</si>
  <si>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</si>
  <si>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</si>
  <si>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</si>
  <si>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</si>
  <si>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</si>
  <si>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</si>
  <si>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</si>
  <si>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</si>
  <si>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</si>
  <si>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</si>
  <si>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</si>
  <si>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</si>
  <si>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</si>
  <si>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</si>
  <si>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</si>
  <si>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</si>
  <si>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</si>
  <si>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</si>
  <si>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</si>
  <si>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</si>
  <si>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</si>
  <si>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</si>
  <si>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</si>
  <si>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</si>
  <si>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</si>
  <si>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</si>
  <si>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</si>
  <si>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</si>
  <si>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</si>
  <si>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</si>
  <si>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</si>
  <si>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</si>
  <si>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</si>
  <si>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</si>
  <si>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</si>
  <si>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</si>
  <si>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</si>
  <si>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</si>
  <si>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</si>
  <si>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</si>
  <si>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</si>
  <si>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</si>
  <si>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</si>
  <si>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</si>
  <si>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</si>
  <si>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</si>
  <si>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</si>
  <si>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</si>
  <si>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</si>
  <si>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</si>
  <si>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</si>
  <si>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</si>
  <si>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</si>
  <si>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</si>
  <si>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</si>
  <si>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</si>
  <si>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</si>
  <si>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</si>
  <si>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</si>
  <si>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</si>
  <si>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</si>
  <si>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</si>
  <si>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</si>
  <si>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</si>
  <si>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</si>
  <si>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</si>
  <si>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</si>
  <si>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</si>
  <si>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</si>
  <si>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</si>
  <si>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</si>
  <si>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</si>
  <si>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</si>
  <si>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</si>
  <si>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</si>
  <si>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</si>
  <si>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</si>
  <si>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</si>
  <si>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</si>
  <si>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</si>
  <si>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</si>
  <si>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</si>
  <si>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</si>
  <si>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</si>
  <si>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</si>
  <si>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</si>
  <si>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</si>
  <si>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</si>
  <si>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</si>
  <si>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</si>
  <si>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</si>
  <si>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</si>
  <si>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</si>
  <si>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</si>
  <si>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</si>
  <si>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</si>
  <si>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</si>
  <si>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</si>
  <si>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</si>
  <si>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</si>
  <si>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</si>
  <si>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</si>
  <si>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</si>
  <si>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</si>
  <si>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</si>
  <si>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</si>
  <si>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</si>
  <si>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</si>
  <si>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</si>
  <si>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</si>
  <si>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</si>
  <si>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</si>
  <si>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</si>
  <si>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</si>
  <si>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</si>
  <si>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</si>
  <si>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</si>
  <si>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</si>
  <si>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</si>
  <si>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</si>
  <si>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</si>
  <si>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</si>
  <si>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</si>
  <si>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</si>
  <si>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</si>
  <si>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</si>
  <si>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</si>
  <si>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</si>
  <si>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</si>
  <si>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</si>
  <si>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</si>
  <si>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</si>
  <si>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</si>
  <si>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</si>
  <si>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</si>
  <si>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</si>
  <si>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</si>
  <si>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</si>
  <si>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</si>
  <si>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</si>
  <si>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</si>
  <si>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</si>
  <si>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</si>
  <si>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</si>
  <si>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</si>
  <si>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</si>
  <si>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</si>
  <si>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</si>
  <si>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</si>
  <si>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</si>
  <si>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</si>
  <si>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</si>
  <si>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</si>
  <si>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</si>
  <si>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</si>
  <si>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</si>
  <si>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</si>
  <si>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</si>
  <si>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</si>
  <si>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</si>
  <si>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</si>
  <si>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</si>
  <si>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</si>
  <si>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</si>
  <si>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</si>
  <si>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</si>
  <si>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</si>
  <si>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</si>
  <si>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</si>
  <si>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</si>
  <si>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</si>
  <si>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</si>
  <si>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</si>
  <si>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</si>
  <si>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</si>
  <si>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</si>
  <si>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</si>
  <si>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</si>
  <si>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</si>
  <si>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</si>
  <si>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</si>
  <si>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</si>
  <si>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</si>
  <si>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</si>
  <si>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</si>
  <si>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</si>
  <si>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</si>
  <si>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</si>
  <si>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</si>
  <si>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</si>
  <si>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</si>
  <si>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</si>
  <si>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</si>
  <si>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</si>
  <si>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</si>
  <si>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</si>
  <si>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</si>
  <si>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</si>
  <si>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</si>
  <si>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</si>
  <si>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</si>
  <si>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</si>
  <si>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</si>
  <si>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</si>
  <si>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</si>
  <si>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</si>
  <si>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</si>
  <si>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</si>
  <si>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</si>
  <si>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</si>
  <si>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</si>
  <si>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</si>
  <si>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</si>
  <si>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</si>
  <si>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</si>
  <si>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</si>
  <si>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</si>
  <si>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</si>
  <si>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</si>
  <si>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</si>
  <si>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</si>
  <si>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</si>
  <si>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</si>
  <si>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</si>
  <si>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</si>
  <si>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</si>
  <si>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</si>
  <si>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</si>
  <si>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</si>
  <si>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</si>
  <si>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</si>
  <si>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</si>
  <si>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</si>
  <si>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</si>
  <si>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</si>
  <si>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</si>
  <si>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</si>
  <si>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</si>
  <si>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</si>
  <si>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</si>
  <si>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</si>
  <si>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</si>
  <si>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</si>
  <si>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</si>
  <si>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</si>
  <si>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</si>
  <si>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</si>
  <si>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</si>
  <si>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</si>
  <si>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</si>
  <si>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</si>
  <si>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</si>
  <si>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</si>
  <si>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</si>
  <si>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</si>
  <si>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</si>
  <si>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</si>
  <si>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</si>
  <si>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</si>
  <si>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</si>
  <si>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</si>
  <si>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</si>
  <si>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</si>
  <si>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</si>
  <si>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</si>
  <si>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</si>
  <si>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</si>
  <si>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</si>
  <si>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</si>
  <si>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</si>
  <si>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</si>
  <si>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</si>
  <si>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</si>
  <si>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</si>
  <si>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</si>
  <si>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</si>
  <si>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</si>
  <si>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</si>
  <si>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</si>
  <si>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</si>
  <si>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</si>
  <si>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</si>
  <si>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</si>
  <si>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</si>
  <si>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</si>
  <si>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</si>
  <si>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</si>
  <si>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</si>
  <si>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</si>
  <si>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</si>
  <si>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</si>
  <si>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</si>
  <si>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</si>
  <si>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</si>
  <si>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</si>
  <si>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</si>
  <si>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</si>
  <si>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</si>
  <si>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</si>
  <si>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</si>
  <si>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</si>
  <si>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</si>
  <si>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</si>
  <si>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</si>
  <si>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</si>
  <si>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</si>
  <si>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</si>
  <si>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</si>
  <si>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</si>
  <si>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</si>
  <si>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</si>
  <si>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</si>
  <si>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</si>
  <si>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</si>
  <si>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</si>
  <si>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</si>
  <si>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</si>
  <si>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</si>
  <si>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</si>
  <si>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</si>
  <si>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</si>
  <si>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</si>
  <si>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</si>
  <si>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</si>
  <si>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</si>
  <si>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</si>
  <si>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</si>
  <si>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</si>
  <si>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</si>
  <si>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</si>
  <si>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</si>
  <si>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</si>
  <si>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</si>
  <si>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</si>
  <si>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</si>
  <si>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</si>
  <si>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</si>
  <si>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</si>
  <si>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</si>
  <si>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</si>
  <si>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</si>
  <si>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</si>
  <si>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</si>
  <si>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</si>
  <si>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</si>
  <si>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</si>
  <si>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</si>
  <si>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</si>
  <si>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</si>
  <si>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</si>
  <si>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</si>
  <si>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</si>
  <si>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</si>
  <si>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</si>
  <si>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</si>
  <si>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</si>
  <si>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</si>
  <si>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</si>
  <si>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</si>
  <si>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</si>
  <si>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</si>
  <si>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</si>
  <si>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</si>
  <si>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</si>
  <si>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</si>
  <si>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</si>
  <si>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</si>
  <si>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</si>
  <si>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</si>
  <si>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</si>
  <si>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</si>
  <si>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</si>
  <si>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</si>
  <si>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</si>
  <si>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</si>
  <si>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</si>
  <si>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</si>
  <si>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</si>
  <si>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</si>
  <si>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</si>
  <si>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</si>
  <si>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</si>
  <si>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</si>
  <si>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</si>
  <si>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</si>
  <si>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</si>
  <si>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</si>
  <si>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</si>
  <si>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</si>
  <si>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</si>
  <si>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</si>
  <si>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</si>
  <si>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</si>
  <si>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</si>
  <si>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</si>
  <si>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</si>
  <si>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</si>
  <si>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</si>
  <si>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</si>
  <si>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</si>
  <si>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</si>
  <si>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</si>
  <si>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</si>
  <si>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</si>
  <si>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</si>
  <si>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</si>
  <si>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</si>
  <si>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</si>
  <si>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</si>
  <si>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</si>
  <si>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</si>
  <si>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</si>
  <si>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</si>
  <si>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</si>
  <si>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</si>
  <si>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</si>
  <si>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</si>
  <si>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</si>
  <si>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</si>
  <si>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</si>
  <si>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</si>
  <si>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</si>
  <si>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</si>
  <si>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</si>
  <si>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</si>
  <si>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</si>
  <si>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</si>
  <si>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</si>
  <si>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</si>
  <si>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</si>
  <si>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</si>
  <si>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</si>
  <si>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</si>
  <si>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</si>
  <si>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</si>
  <si>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</si>
  <si>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</si>
  <si>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</si>
  <si>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</si>
  <si>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</si>
  <si>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</si>
  <si>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</si>
  <si>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</si>
  <si>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</si>
  <si>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</si>
  <si>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</si>
  <si>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</si>
  <si>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</si>
  <si>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</si>
  <si>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</si>
  <si>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</si>
  <si>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</si>
  <si>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</si>
  <si>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</si>
  <si>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</si>
  <si>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</si>
  <si>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</si>
  <si>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</si>
  <si>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</si>
  <si>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</si>
  <si>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</si>
  <si>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</si>
  <si>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</si>
  <si>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</si>
  <si>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</si>
  <si>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</si>
  <si>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</si>
  <si>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</si>
  <si>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</si>
  <si>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</si>
  <si>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</si>
  <si>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</si>
  <si>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</si>
  <si>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</si>
  <si>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</si>
  <si>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</si>
  <si>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</si>
  <si>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</si>
  <si>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</si>
  <si>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</si>
  <si>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</si>
  <si>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</si>
  <si>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</si>
  <si>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</si>
  <si>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</si>
  <si>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</si>
  <si>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</si>
  <si>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</si>
  <si>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</si>
  <si>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</si>
  <si>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</si>
  <si>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</si>
  <si>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</si>
  <si>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</si>
  <si>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</si>
  <si>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</si>
  <si>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</si>
  <si>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</si>
  <si>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</si>
  <si>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</si>
  <si>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</si>
  <si>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</si>
  <si>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</si>
  <si>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</si>
  <si>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</si>
  <si>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</si>
  <si>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</si>
  <si>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</si>
  <si>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</si>
  <si>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</si>
  <si>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</si>
  <si>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</si>
  <si>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</si>
  <si>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</si>
  <si>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</si>
  <si>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</si>
  <si>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</si>
  <si>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</si>
  <si>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</si>
  <si>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</si>
  <si>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</si>
  <si>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</si>
  <si>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</si>
  <si>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</si>
  <si>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</si>
  <si>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</si>
  <si>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</si>
  <si>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</si>
  <si>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</si>
  <si>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</si>
  <si>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</si>
  <si>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</si>
  <si>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</si>
  <si>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</si>
  <si>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</si>
  <si>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</si>
  <si>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</si>
  <si>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</si>
  <si>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</si>
  <si>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</si>
  <si>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</si>
  <si>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</si>
  <si>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</si>
  <si>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</si>
  <si>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</si>
  <si>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</si>
  <si>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</si>
  <si>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</si>
  <si>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</si>
  <si>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</si>
  <si>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</si>
  <si>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</si>
  <si>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</si>
  <si>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</si>
  <si>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</si>
  <si>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</si>
  <si>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</si>
  <si>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</si>
  <si>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</si>
  <si>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</si>
  <si>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</si>
  <si>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</si>
  <si>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</si>
  <si>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</si>
  <si>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</si>
  <si>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</si>
  <si>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</si>
  <si>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</si>
  <si>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</si>
  <si>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</si>
  <si>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</si>
  <si>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</si>
  <si>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</si>
  <si>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</si>
  <si>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</si>
  <si>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</si>
  <si>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</si>
  <si>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</si>
  <si>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</si>
  <si>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</si>
  <si>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</si>
  <si>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</si>
  <si>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</si>
  <si>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</si>
  <si>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</si>
  <si>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</si>
  <si>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</si>
  <si>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</si>
  <si>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</si>
  <si>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</si>
  <si>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</si>
  <si>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</si>
  <si>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</si>
  <si>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</si>
  <si>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</si>
  <si>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</si>
  <si>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</si>
  <si>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</si>
  <si>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</si>
  <si>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</si>
  <si>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</si>
  <si>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</si>
  <si>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</si>
  <si>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</si>
  <si>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</si>
  <si>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</si>
  <si>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</si>
  <si>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</si>
  <si>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</si>
  <si>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</si>
  <si>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</si>
  <si>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</si>
  <si>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</si>
  <si>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</si>
  <si>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</si>
  <si>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</si>
  <si>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</si>
  <si>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</si>
  <si>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</si>
  <si>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</si>
  <si>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</si>
  <si>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</si>
  <si>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</si>
  <si>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</si>
  <si>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</si>
  <si>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</si>
  <si>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</si>
  <si>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</si>
  <si>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</si>
  <si>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</si>
  <si>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</si>
  <si>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</si>
  <si>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</si>
  <si>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</si>
  <si>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</si>
  <si>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</si>
  <si>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</si>
  <si>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</si>
  <si>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</si>
  <si>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</si>
  <si>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</si>
  <si>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</si>
  <si>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</si>
  <si>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</si>
  <si>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</si>
  <si>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</si>
  <si>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</si>
  <si>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</si>
  <si>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</si>
  <si>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</si>
  <si>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</si>
  <si>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</si>
  <si>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</si>
  <si>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</si>
  <si>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</si>
  <si>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</si>
  <si>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</si>
  <si>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</si>
  <si>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</si>
  <si>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</si>
  <si>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</si>
  <si>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</si>
  <si>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</si>
  <si>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</si>
  <si>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</si>
  <si>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</si>
  <si>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</si>
  <si>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</si>
  <si>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</si>
  <si>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</si>
  <si>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</si>
  <si>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</si>
  <si>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</si>
  <si>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</si>
  <si>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</si>
  <si>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</si>
  <si>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</si>
  <si>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</si>
  <si>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</si>
  <si>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</si>
  <si>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</si>
  <si>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</si>
  <si>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</si>
  <si>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</si>
  <si>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</si>
  <si>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</si>
  <si>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</si>
  <si>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</si>
  <si>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</si>
  <si>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</si>
  <si>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</si>
  <si>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</si>
  <si>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</si>
  <si>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</si>
  <si>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</si>
  <si>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</si>
  <si>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</si>
  <si>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</si>
  <si>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</si>
  <si>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</si>
  <si>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</si>
  <si>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</si>
  <si>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</si>
  <si>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</si>
  <si>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</si>
  <si>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</si>
  <si>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</si>
  <si>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</si>
  <si>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</si>
  <si>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</si>
  <si>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</si>
  <si>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</si>
  <si>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</si>
  <si>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</si>
  <si>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</si>
  <si>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</si>
  <si>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</si>
  <si>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</si>
  <si>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</si>
  <si>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</si>
  <si>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</si>
  <si>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</si>
  <si>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</si>
  <si>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</si>
  <si>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</si>
  <si>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</si>
  <si>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</si>
  <si>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</si>
  <si>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</si>
  <si>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</si>
  <si>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</si>
  <si>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</si>
  <si>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</si>
  <si>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</si>
  <si>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</si>
  <si>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</si>
  <si>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</si>
  <si>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</si>
  <si>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</si>
  <si>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</si>
  <si>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</si>
  <si>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</si>
  <si>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</si>
  <si>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</si>
  <si>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</si>
  <si>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</si>
  <si>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</si>
  <si>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</si>
  <si>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</si>
  <si>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</si>
  <si>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</si>
  <si>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</si>
  <si>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</si>
  <si>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</si>
  <si>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</si>
  <si>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</si>
  <si>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</si>
  <si>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</si>
  <si>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</si>
  <si>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</si>
  <si>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</si>
  <si>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</si>
  <si>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</si>
  <si>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</si>
  <si>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</si>
  <si>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</si>
  <si>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</si>
  <si>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</si>
  <si>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</si>
  <si>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</si>
  <si>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</si>
  <si>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</si>
  <si>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</si>
  <si>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</si>
  <si>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</si>
  <si>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</si>
  <si>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</si>
  <si>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</si>
  <si>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</si>
  <si>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</si>
  <si>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</si>
  <si>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</si>
  <si>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</si>
  <si>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</si>
  <si>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</si>
  <si>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</si>
  <si>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</si>
  <si>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</si>
  <si>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</si>
  <si>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</si>
  <si>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</si>
  <si>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</si>
  <si>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</si>
  <si>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</si>
  <si>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</si>
  <si>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</si>
  <si>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</si>
  <si>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</si>
  <si>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</si>
  <si>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</si>
  <si>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</si>
  <si>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</si>
  <si>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</si>
  <si>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</si>
  <si>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</si>
  <si>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</si>
  <si>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</si>
  <si>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</si>
  <si>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</si>
  <si>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</si>
  <si>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</si>
  <si>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</si>
  <si>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</si>
  <si>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</si>
  <si>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</si>
  <si>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</si>
  <si>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</si>
  <si>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</si>
  <si>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</si>
  <si>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</si>
  <si>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</si>
  <si>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</si>
  <si>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</si>
  <si>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</si>
  <si>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</si>
  <si>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</si>
  <si>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</si>
  <si>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</si>
  <si>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</si>
  <si>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</si>
  <si>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</si>
  <si>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</si>
  <si>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</si>
  <si>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</si>
  <si>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</si>
  <si>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</si>
  <si>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</si>
  <si>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</si>
  <si>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</si>
  <si>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</si>
  <si>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</si>
  <si>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</si>
  <si>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</si>
  <si>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</si>
  <si>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</si>
  <si>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</si>
  <si>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</si>
  <si>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</si>
  <si>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</si>
  <si>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</si>
  <si>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</si>
  <si>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</si>
  <si>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</si>
  <si>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</si>
  <si>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</si>
  <si>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</si>
  <si>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</si>
  <si>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</si>
  <si>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</si>
  <si>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</si>
  <si>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</si>
  <si>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</si>
  <si>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</si>
  <si>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</si>
  <si>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</si>
  <si>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</si>
  <si>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</si>
  <si>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</si>
  <si>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</si>
  <si>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</si>
  <si>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</si>
  <si>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</si>
  <si>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</si>
  <si>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</si>
  <si>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</si>
  <si>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</si>
  <si>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</si>
  <si>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</si>
  <si>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</si>
  <si>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</si>
  <si>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</si>
  <si>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</si>
  <si>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</si>
  <si>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</si>
  <si>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</si>
  <si>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</si>
  <si>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</si>
  <si>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</si>
  <si>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</si>
  <si>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</si>
  <si>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</si>
  <si>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</si>
  <si>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</si>
  <si>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</si>
  <si>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</si>
  <si>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</si>
  <si>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</si>
  <si>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</si>
  <si>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</si>
  <si>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</si>
  <si>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</si>
  <si>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</si>
  <si>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</si>
  <si>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</si>
  <si>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</si>
  <si>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</si>
  <si>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</si>
  <si>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</si>
  <si>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</si>
  <si>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</si>
  <si>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</si>
  <si>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</si>
  <si>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</si>
  <si>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</si>
  <si>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</si>
  <si>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</si>
  <si>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</si>
  <si>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</si>
  <si>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</si>
  <si>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</si>
  <si>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</si>
  <si>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</si>
  <si>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</si>
  <si>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</si>
  <si>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</si>
  <si>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</si>
  <si>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</si>
  <si>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</si>
  <si>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</si>
  <si>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</si>
  <si>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</si>
  <si>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</si>
  <si>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</si>
  <si>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</si>
  <si>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</si>
  <si>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</si>
  <si>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</si>
  <si>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</si>
  <si>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</si>
  <si>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</si>
  <si>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</si>
  <si>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</si>
  <si>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</si>
  <si>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</si>
  <si>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</si>
  <si>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</si>
  <si>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</si>
  <si>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</si>
  <si>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</si>
  <si>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</si>
  <si>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</si>
  <si>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</si>
  <si>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</si>
  <si>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</si>
  <si>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</si>
  <si>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</si>
  <si>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</si>
  <si>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</si>
  <si>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</si>
  <si>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</si>
  <si>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</si>
  <si>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</si>
  <si>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</si>
  <si>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</si>
  <si>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</si>
  <si>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</si>
  <si>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</si>
  <si>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</si>
  <si>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</si>
  <si>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</si>
  <si>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</si>
  <si>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</si>
  <si>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</si>
  <si>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</si>
  <si>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</si>
  <si>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</si>
  <si>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</si>
  <si>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</si>
  <si>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</si>
  <si>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</si>
  <si>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</si>
  <si>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</si>
  <si>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</si>
  <si>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</si>
  <si>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</si>
  <si>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</si>
  <si>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</si>
  <si>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</si>
  <si>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</si>
  <si>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</si>
  <si>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</si>
  <si>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</si>
  <si>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</si>
  <si>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</si>
  <si>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</si>
  <si>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</si>
  <si>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</si>
  <si>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</si>
  <si>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</si>
  <si>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</si>
  <si>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</si>
  <si>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</si>
  <si>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</si>
  <si>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</si>
  <si>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</si>
  <si>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</si>
  <si>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</si>
  <si>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</si>
  <si>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</si>
  <si>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</si>
  <si>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</si>
  <si>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</si>
  <si>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</si>
  <si>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</si>
  <si>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</si>
  <si>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</si>
  <si>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</si>
  <si>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</si>
  <si>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</si>
  <si>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</si>
  <si>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</si>
  <si>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</si>
  <si>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</si>
  <si>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</si>
  <si>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</si>
  <si>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</si>
  <si>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</si>
  <si>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</si>
  <si>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</si>
  <si>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</si>
  <si>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</si>
  <si>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</si>
  <si>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</si>
  <si>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</si>
  <si>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</si>
  <si>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</si>
  <si>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</si>
  <si>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</si>
  <si>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</si>
  <si>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</si>
  <si>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</si>
  <si>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</si>
  <si>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</si>
  <si>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</si>
  <si>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</si>
  <si>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</si>
  <si>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</si>
  <si>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</si>
  <si>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</si>
  <si>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</si>
  <si>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</si>
  <si>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</si>
  <si>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</si>
  <si>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</si>
  <si>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</si>
  <si>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</si>
  <si>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</si>
  <si>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</si>
  <si>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</si>
  <si>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</si>
  <si>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</si>
  <si>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</si>
  <si>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</si>
  <si>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</si>
  <si>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</si>
  <si>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</si>
  <si>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</si>
  <si>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</si>
  <si>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</si>
  <si>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</si>
  <si>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</si>
  <si>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</si>
  <si>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</si>
  <si>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</si>
  <si>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</si>
  <si>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</si>
  <si>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</si>
  <si>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</si>
  <si>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</si>
  <si>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</si>
  <si>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</si>
  <si>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</si>
  <si>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</si>
  <si>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</si>
  <si>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</si>
  <si>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</si>
  <si>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</si>
  <si>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</si>
  <si>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</si>
  <si>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</si>
  <si>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</si>
  <si>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</si>
  <si>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</si>
  <si>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</si>
  <si>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</si>
  <si>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</si>
  <si>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</si>
  <si>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</si>
  <si>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</si>
  <si>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</si>
  <si>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</si>
  <si>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</si>
  <si>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</si>
  <si>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</si>
  <si>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</si>
  <si>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</si>
  <si>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</si>
  <si>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</si>
  <si>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</si>
  <si>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</si>
  <si>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</si>
  <si>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</si>
  <si>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</si>
  <si>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</si>
  <si>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</si>
  <si>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</si>
  <si>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</si>
  <si>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</si>
  <si>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</si>
  <si>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</si>
  <si>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</si>
  <si>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</si>
  <si>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</si>
  <si>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</si>
  <si>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</si>
  <si>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</si>
  <si>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</si>
  <si>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</si>
  <si>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</si>
  <si>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</si>
  <si>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</si>
  <si>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</si>
  <si>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</si>
  <si>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</si>
  <si>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</si>
  <si>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</si>
  <si>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</si>
  <si>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</si>
  <si>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</si>
  <si>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</si>
  <si>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</si>
  <si>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</si>
  <si>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</si>
  <si>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</si>
  <si>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</si>
  <si>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</si>
  <si>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</si>
  <si>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</si>
  <si>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</si>
  <si>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</si>
  <si>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</si>
  <si>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</si>
  <si>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</si>
  <si>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</si>
  <si>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</si>
  <si>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</si>
  <si>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</si>
  <si>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</si>
  <si>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</si>
  <si>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</si>
  <si>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</si>
  <si>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</si>
  <si>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</si>
  <si>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</si>
  <si>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</si>
  <si>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</si>
  <si>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</si>
  <si>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</si>
  <si>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</si>
  <si>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</si>
  <si>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</si>
  <si>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</si>
  <si>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</si>
  <si>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</si>
  <si>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</si>
  <si>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</si>
  <si>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</si>
  <si>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</si>
  <si>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</si>
  <si>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</si>
  <si>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</si>
  <si>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</si>
  <si>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</si>
  <si>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</si>
  <si>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</si>
  <si>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</si>
  <si>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</si>
  <si>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</si>
  <si>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</si>
  <si>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</si>
  <si>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</si>
  <si>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</si>
  <si>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</si>
  <si>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</si>
  <si>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</si>
  <si>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</si>
  <si>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</si>
  <si>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</si>
  <si>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</si>
  <si>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</si>
  <si>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</si>
  <si>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</si>
  <si>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</si>
  <si>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</si>
  <si>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</si>
  <si>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</si>
  <si>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</si>
  <si>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</si>
  <si>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</si>
  <si>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</si>
  <si>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</si>
  <si>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</si>
  <si>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</si>
  <si>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</si>
  <si>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</si>
  <si>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</si>
  <si>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</si>
  <si>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</si>
  <si>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</si>
  <si>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</si>
  <si>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</si>
  <si>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</si>
  <si>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</si>
  <si>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</si>
  <si>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</si>
  <si>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</si>
  <si>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</si>
  <si>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</si>
  <si>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</si>
  <si>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</si>
  <si>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</si>
  <si>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</si>
  <si>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</si>
  <si>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</si>
  <si>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</si>
  <si>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</si>
  <si>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</si>
  <si>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</si>
  <si>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</si>
  <si>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</si>
  <si>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</si>
  <si>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</si>
  <si>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</si>
  <si>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</si>
  <si>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</si>
  <si>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</si>
  <si>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</si>
  <si>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</si>
  <si>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</si>
  <si>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</si>
  <si>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</si>
  <si>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</si>
  <si>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</si>
  <si>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</si>
  <si>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</si>
  <si>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</si>
  <si>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</si>
  <si>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</si>
  <si>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</si>
  <si>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</si>
  <si>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</si>
  <si>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</si>
  <si>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</si>
  <si>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</si>
  <si>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</si>
  <si>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</si>
  <si>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</si>
  <si>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</si>
  <si>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</si>
  <si>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</si>
  <si>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</si>
  <si>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</si>
  <si>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</si>
  <si>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</si>
  <si>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</si>
  <si>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</si>
  <si>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</si>
  <si>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</si>
  <si>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</si>
  <si>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</si>
  <si>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</si>
  <si>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</si>
  <si>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</si>
  <si>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</si>
  <si>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</si>
  <si>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</si>
  <si>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</si>
  <si>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</si>
  <si>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</si>
  <si>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</si>
  <si>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</si>
  <si>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</si>
  <si>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</si>
  <si>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</si>
  <si>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</si>
  <si>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</si>
  <si>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</si>
  <si>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</si>
  <si>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</si>
  <si>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</si>
  <si>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</si>
  <si>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</si>
  <si>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</si>
  <si>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</si>
  <si>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</si>
  <si>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</si>
  <si>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</si>
  <si>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</si>
  <si>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</si>
  <si>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</si>
  <si>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</si>
  <si>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</si>
  <si>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</si>
  <si>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</si>
  <si>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</si>
  <si>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</si>
  <si>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</si>
  <si>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</si>
  <si>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</si>
  <si>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</si>
  <si>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</si>
  <si>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</si>
  <si>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</si>
  <si>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</si>
  <si>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</si>
  <si>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</si>
  <si>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</si>
  <si>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</si>
  <si>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</si>
  <si>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</si>
  <si>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</si>
  <si>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</si>
  <si>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</si>
  <si>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</si>
  <si>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</si>
  <si>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</si>
  <si>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</si>
  <si>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</si>
  <si>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</si>
  <si>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</si>
  <si>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</si>
  <si>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</si>
  <si>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</si>
  <si>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</si>
  <si>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</si>
  <si>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</si>
  <si>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</si>
  <si>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</si>
  <si>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</si>
  <si>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</si>
  <si>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</si>
  <si>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</si>
  <si>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</si>
  <si>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</si>
  <si>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</si>
  <si>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</si>
  <si>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</si>
  <si>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</si>
  <si>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</si>
  <si>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</si>
  <si>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</si>
  <si>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</si>
  <si>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</si>
  <si>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</si>
  <si>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</si>
  <si>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</si>
  <si>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</si>
  <si>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</si>
  <si>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</si>
  <si>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</si>
  <si>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</si>
  <si>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</si>
  <si>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</si>
  <si>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</si>
  <si>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</si>
  <si>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</si>
  <si>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</si>
  <si>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</si>
  <si>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</si>
  <si>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</si>
  <si>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</si>
  <si>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</si>
  <si>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</si>
  <si>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</si>
  <si>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</si>
  <si>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</si>
  <si>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</si>
  <si>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</si>
  <si>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</si>
  <si>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</si>
  <si>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</si>
  <si>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</si>
  <si>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</si>
  <si>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</si>
  <si>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</si>
  <si>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</si>
  <si>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</si>
  <si>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</si>
  <si>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</si>
  <si>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</si>
  <si>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</si>
  <si>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</si>
  <si>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</si>
  <si>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</si>
  <si>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</si>
  <si>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</si>
  <si>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</si>
  <si>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</si>
  <si>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</si>
  <si>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</si>
  <si>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</si>
  <si>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</si>
  <si>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</si>
  <si>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</si>
  <si>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</si>
  <si>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</si>
  <si>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</si>
  <si>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</si>
  <si>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</si>
  <si>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</si>
  <si>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</si>
  <si>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</si>
  <si>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</si>
  <si>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</si>
  <si>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</si>
  <si>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</si>
  <si>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</si>
  <si>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</si>
  <si>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</si>
  <si>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</si>
  <si>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</si>
  <si>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</si>
  <si>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</si>
  <si>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</si>
  <si>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</si>
  <si>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</si>
  <si>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</si>
  <si>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</si>
  <si>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</si>
  <si>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</si>
  <si>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</si>
  <si>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</si>
  <si>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</si>
  <si>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</si>
  <si>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</si>
  <si>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</si>
  <si>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</si>
  <si>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</si>
  <si>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</si>
  <si>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</si>
  <si>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</si>
  <si>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</si>
  <si>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</si>
  <si>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</si>
  <si>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</si>
  <si>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</si>
  <si>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</si>
  <si>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</si>
  <si>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</si>
  <si>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</si>
  <si>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</si>
  <si>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</si>
  <si>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</si>
  <si>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</si>
  <si>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</si>
  <si>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</si>
  <si>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</si>
  <si>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</si>
  <si>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</si>
  <si>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</si>
  <si>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</si>
  <si>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</si>
  <si>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</si>
  <si>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</si>
  <si>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</si>
  <si>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</si>
  <si>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</si>
  <si>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</si>
  <si>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</si>
  <si>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</si>
  <si>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</si>
  <si>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</si>
  <si>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</si>
  <si>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</si>
  <si>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</si>
  <si>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</si>
  <si>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</si>
  <si>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</si>
  <si>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</si>
  <si>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</si>
  <si>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</si>
  <si>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</si>
  <si>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</si>
  <si>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</si>
  <si>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</si>
  <si>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</si>
  <si>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</si>
  <si>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</si>
  <si>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</si>
  <si>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</si>
  <si>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</si>
  <si>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</si>
  <si>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</si>
  <si>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</si>
  <si>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</si>
  <si>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</si>
  <si>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</si>
  <si>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</si>
  <si>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</si>
  <si>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</si>
  <si>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</si>
  <si>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</si>
  <si>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</si>
  <si>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</si>
  <si>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</si>
  <si>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</si>
  <si>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</si>
  <si>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</si>
  <si>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</si>
  <si>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</si>
  <si>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</si>
  <si>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</si>
  <si>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</si>
  <si>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</si>
  <si>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</si>
  <si>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</si>
  <si>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</si>
  <si>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</si>
  <si>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</si>
  <si>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</si>
  <si>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</si>
  <si>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</si>
  <si>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</si>
  <si>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</si>
  <si>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</si>
  <si>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</si>
  <si>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</si>
  <si>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</si>
  <si>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</si>
  <si>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</si>
  <si>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</si>
  <si>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</si>
  <si>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</si>
  <si>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</si>
  <si>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</si>
  <si>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</si>
  <si>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</si>
  <si>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</si>
  <si>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</si>
  <si>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</si>
  <si>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</si>
  <si>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</si>
  <si>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</si>
  <si>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</si>
  <si>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</si>
  <si>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</si>
  <si>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</si>
  <si>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</si>
  <si>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</si>
  <si>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</si>
  <si>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</si>
  <si>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</si>
  <si>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</si>
  <si>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</si>
  <si>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</si>
  <si>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</si>
  <si>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</si>
  <si>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</si>
  <si>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</si>
  <si>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</si>
  <si>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</si>
  <si>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</si>
  <si>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</si>
  <si>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</si>
  <si>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</si>
  <si>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</si>
  <si>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</si>
  <si>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</si>
  <si>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</si>
  <si>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</si>
  <si>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</si>
  <si>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</si>
  <si>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</si>
  <si>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</si>
  <si>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</si>
  <si>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</si>
  <si>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</si>
  <si>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</si>
  <si>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</si>
  <si>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</si>
  <si>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</si>
  <si>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</si>
  <si>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</si>
  <si>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</si>
  <si>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</si>
  <si>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</si>
  <si>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</si>
  <si>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</si>
  <si>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</si>
  <si>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</si>
  <si>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</si>
  <si>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</si>
  <si>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</si>
  <si>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</si>
  <si>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</si>
  <si>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</si>
  <si>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</si>
  <si>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</si>
  <si>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</si>
  <si>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</si>
  <si>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</si>
  <si>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</si>
  <si>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</si>
  <si>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</si>
  <si>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</si>
  <si>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</si>
  <si>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</si>
  <si>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</si>
  <si>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</si>
  <si>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</si>
  <si>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</si>
  <si>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</si>
  <si>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</si>
  <si>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</si>
  <si>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</si>
  <si>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</si>
  <si>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</si>
  <si>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</si>
  <si>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</si>
  <si>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</si>
  <si>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</si>
  <si>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</si>
  <si>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</si>
  <si>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</si>
  <si>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</si>
  <si>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</si>
  <si>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</si>
  <si>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</si>
  <si>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</si>
  <si>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</si>
  <si>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</si>
  <si>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</si>
  <si>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</si>
  <si>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</si>
  <si>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</si>
  <si>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</si>
  <si>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</si>
  <si>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</si>
  <si>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</si>
  <si>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</si>
  <si>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</si>
  <si>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</si>
  <si>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</si>
  <si>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</si>
  <si>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</si>
  <si>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</si>
  <si>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</si>
  <si>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</si>
  <si>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</si>
  <si>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</si>
  <si>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</si>
  <si>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</si>
  <si>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</si>
  <si>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</si>
  <si>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</si>
  <si>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</si>
  <si>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</si>
  <si>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</si>
  <si>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</si>
  <si>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</si>
  <si>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</si>
  <si>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</si>
  <si>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</si>
  <si>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</si>
  <si>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</si>
  <si>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</si>
  <si>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</si>
  <si>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</si>
  <si>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</si>
  <si>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</si>
  <si>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</si>
  <si>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</si>
  <si>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</si>
  <si>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</si>
  <si>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</si>
  <si>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</si>
  <si>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</si>
  <si>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</si>
  <si>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</si>
  <si>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</si>
  <si>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</si>
  <si>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</si>
  <si>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</si>
  <si>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</si>
  <si>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</si>
  <si>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</si>
  <si>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</si>
  <si>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</si>
  <si>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</si>
  <si>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</si>
  <si>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</si>
  <si>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</si>
  <si>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</si>
  <si>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</si>
  <si>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</si>
  <si>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</si>
  <si>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</si>
  <si>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</si>
  <si>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</si>
  <si>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</si>
  <si>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</si>
  <si>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</si>
  <si>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</si>
  <si>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</si>
  <si>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</si>
  <si>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</si>
  <si>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</si>
  <si>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</si>
  <si>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</si>
  <si>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</si>
  <si>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</si>
  <si>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</si>
  <si>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</si>
  <si>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</si>
  <si>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</si>
  <si>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</si>
  <si>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</si>
  <si>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</si>
  <si>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</si>
  <si>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</si>
  <si>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</si>
  <si>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</si>
  <si>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</si>
  <si>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</si>
  <si>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</si>
  <si>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</si>
  <si>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</si>
  <si>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</si>
  <si>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</si>
  <si>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</si>
  <si>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</si>
  <si>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</si>
  <si>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</si>
  <si>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</si>
  <si>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</si>
  <si>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</si>
  <si>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</si>
  <si>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</si>
  <si>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</si>
  <si>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</si>
  <si>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</si>
  <si>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</si>
  <si>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</si>
  <si>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</si>
  <si>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</si>
  <si>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</si>
  <si>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</si>
  <si>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</si>
  <si>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</si>
  <si>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</si>
  <si>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</si>
  <si>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</si>
  <si>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</si>
  <si>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</si>
  <si>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</si>
  <si>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</si>
  <si>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</si>
  <si>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</si>
  <si>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</si>
  <si>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</si>
  <si>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</si>
  <si>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</si>
  <si>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</si>
  <si>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</si>
  <si>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</si>
  <si>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</si>
  <si>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</si>
  <si>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</si>
  <si>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</si>
  <si>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</si>
  <si>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</si>
  <si>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</si>
  <si>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</si>
  <si>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</si>
  <si>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</si>
  <si>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</si>
  <si>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</si>
  <si>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</si>
  <si>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</si>
  <si>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</si>
  <si>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</si>
  <si>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</si>
  <si>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</si>
  <si>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</si>
  <si>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</si>
  <si>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</si>
  <si>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</si>
  <si>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</si>
  <si>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</si>
  <si>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</si>
  <si>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</si>
  <si>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</si>
  <si>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</si>
  <si>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</si>
  <si>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</si>
  <si>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</si>
  <si>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</si>
  <si>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</si>
  <si>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</si>
  <si>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</si>
  <si>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</si>
  <si>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</si>
  <si>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</si>
  <si>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</si>
  <si>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</si>
  <si>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</si>
  <si>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</si>
  <si>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</si>
  <si>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</si>
  <si>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</si>
  <si>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</si>
  <si>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</si>
  <si>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</si>
  <si>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</si>
  <si>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</si>
  <si>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</si>
  <si>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</si>
  <si>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</si>
  <si>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</si>
  <si>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</si>
  <si>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</si>
  <si>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</si>
  <si>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</si>
  <si>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</si>
  <si>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</si>
  <si>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</si>
  <si>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</si>
  <si>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</si>
  <si>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</si>
  <si>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</si>
  <si>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</si>
  <si>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</si>
  <si>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</si>
  <si>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</si>
  <si>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</si>
  <si>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</si>
  <si>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</si>
  <si>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</si>
  <si>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</si>
  <si>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</si>
  <si>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</si>
  <si>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</si>
  <si>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</si>
  <si>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</si>
  <si>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</si>
  <si>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</si>
  <si>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</si>
  <si>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</si>
  <si>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</si>
  <si>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</si>
  <si>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</si>
  <si>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</si>
  <si>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</si>
  <si>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</si>
  <si>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</si>
  <si>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</si>
  <si>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</si>
  <si>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</si>
  <si>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</si>
  <si>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</si>
  <si>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</si>
  <si>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</si>
  <si>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</si>
  <si>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</si>
  <si>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</si>
  <si>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</si>
  <si>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</si>
  <si>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</si>
  <si>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</si>
  <si>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</si>
  <si>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</si>
  <si>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</si>
  <si>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</si>
  <si>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</si>
  <si>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</si>
  <si>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</si>
  <si>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</si>
  <si>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</si>
  <si>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</si>
  <si>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</si>
  <si>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</si>
  <si>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</si>
  <si>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</si>
  <si>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</si>
  <si>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</si>
  <si>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</si>
  <si>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</si>
  <si>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</si>
  <si>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</si>
  <si>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</si>
  <si>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</si>
  <si>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</si>
  <si>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</si>
  <si>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</si>
  <si>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</si>
  <si>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</si>
  <si>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</si>
  <si>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</si>
  <si>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</si>
  <si>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</si>
  <si>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</si>
  <si>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</si>
  <si>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</si>
  <si>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</si>
  <si>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</si>
  <si>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</si>
  <si>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</si>
  <si>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</si>
  <si>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</si>
  <si>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</si>
  <si>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</si>
  <si>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</si>
  <si>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</si>
  <si>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</si>
  <si>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</si>
  <si>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</si>
  <si>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</si>
  <si>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</si>
  <si>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</si>
  <si>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</si>
  <si>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</si>
  <si>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</si>
  <si>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</si>
  <si>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</si>
  <si>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</si>
  <si>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</si>
  <si>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</si>
  <si>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</si>
  <si>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</si>
  <si>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</si>
  <si>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</si>
  <si>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</si>
  <si>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</si>
  <si>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</si>
  <si>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</si>
  <si>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</si>
  <si>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</si>
  <si>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</si>
  <si>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</si>
  <si>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</si>
  <si>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</si>
  <si>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</si>
  <si>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</si>
  <si>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</si>
  <si>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</si>
  <si>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</si>
  <si>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</si>
  <si>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</si>
  <si>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</si>
  <si>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</si>
  <si>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</si>
  <si>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</si>
  <si>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</si>
  <si>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</si>
  <si>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</si>
  <si>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</si>
  <si>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</si>
  <si>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</si>
  <si>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</si>
  <si>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</si>
  <si>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</si>
  <si>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</si>
  <si>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</si>
  <si>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</si>
  <si>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</si>
  <si>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</si>
  <si>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</si>
  <si>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</si>
  <si>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</si>
  <si>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</si>
  <si>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</si>
  <si>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</si>
  <si>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</si>
  <si>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</si>
  <si>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</si>
  <si>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</si>
  <si>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</si>
  <si>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</si>
  <si>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</si>
  <si>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</si>
  <si>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</si>
  <si>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</si>
  <si>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</si>
  <si>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</si>
  <si>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</si>
  <si>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</si>
  <si>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</si>
  <si>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</si>
  <si>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</si>
  <si>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</si>
  <si>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</si>
  <si>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</si>
  <si>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</si>
  <si>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</si>
  <si>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</si>
  <si>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</si>
  <si>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</si>
  <si>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</si>
  <si>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</si>
  <si>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</si>
  <si>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</si>
  <si>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</si>
  <si>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</si>
  <si>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</si>
  <si>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</si>
  <si>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</si>
  <si>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</si>
  <si>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</si>
  <si>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</si>
  <si>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</si>
  <si>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</si>
  <si>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</si>
  <si>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</si>
  <si>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</si>
  <si>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</si>
  <si>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</si>
  <si>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</si>
  <si>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</si>
  <si>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</si>
  <si>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</si>
  <si>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</si>
  <si>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</si>
  <si>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</si>
  <si>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</si>
  <si>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</si>
  <si>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</si>
  <si>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</si>
  <si>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</si>
  <si>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</si>
  <si>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</si>
  <si>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</si>
  <si>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</si>
  <si>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</si>
  <si>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</si>
  <si>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</si>
  <si>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</si>
  <si>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</si>
  <si>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</si>
  <si>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</si>
  <si>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</si>
  <si>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</si>
  <si>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</si>
  <si>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</si>
  <si>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</si>
  <si>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</si>
  <si>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</si>
  <si>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</si>
  <si>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</si>
  <si>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</si>
  <si>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</si>
  <si>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</si>
  <si>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</si>
  <si>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</si>
  <si>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</si>
  <si>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</si>
  <si>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</si>
  <si>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</si>
  <si>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</si>
  <si>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</si>
  <si>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</si>
  <si>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</si>
  <si>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</si>
  <si>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</si>
  <si>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</si>
  <si>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</si>
  <si>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</si>
  <si>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</si>
  <si>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</si>
  <si>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</si>
  <si>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</si>
  <si>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</si>
  <si>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</si>
  <si>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</si>
  <si>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</si>
  <si>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</si>
  <si>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</si>
  <si>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</si>
  <si>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</si>
  <si>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</si>
  <si>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</si>
  <si>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</si>
  <si>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</si>
  <si>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</si>
  <si>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</si>
  <si>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</si>
  <si>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</si>
  <si>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</si>
  <si>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</si>
  <si>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</si>
  <si>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</si>
  <si>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</si>
  <si>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</si>
  <si>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</si>
  <si>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</si>
  <si>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</si>
  <si>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</si>
  <si>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</si>
  <si>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</si>
  <si>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</si>
  <si>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</si>
  <si>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</si>
  <si>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</si>
  <si>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</si>
  <si>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</si>
  <si>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</si>
  <si>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</si>
  <si>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</si>
  <si>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</si>
  <si>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</si>
  <si>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</si>
  <si>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</si>
  <si>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</si>
  <si>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</si>
  <si>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</si>
  <si>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</si>
  <si>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</si>
  <si>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</si>
  <si>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</si>
  <si>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</si>
  <si>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</si>
  <si>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</si>
  <si>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</si>
  <si>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</si>
  <si>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</si>
  <si>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</si>
  <si>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</si>
  <si>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</si>
  <si>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</si>
  <si>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</si>
  <si>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</si>
  <si>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</si>
  <si>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</si>
  <si>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</si>
  <si>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</si>
  <si>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</si>
  <si>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</si>
  <si>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</si>
  <si>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</si>
  <si>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</si>
  <si>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</si>
  <si>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</si>
  <si>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</si>
  <si>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</si>
  <si>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</si>
  <si>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</si>
  <si>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</si>
  <si>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</si>
  <si>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</si>
  <si>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</si>
  <si>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</si>
  <si>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</si>
  <si>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</si>
  <si>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</si>
  <si>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</si>
  <si>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</si>
  <si>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</si>
  <si>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</si>
  <si>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</si>
  <si>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</si>
  <si>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</si>
  <si>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</si>
  <si>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</si>
  <si>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</si>
  <si>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</si>
  <si>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</si>
  <si>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</si>
  <si>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</si>
  <si>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</si>
  <si>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</si>
  <si>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</si>
  <si>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</si>
  <si>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</si>
  <si>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</si>
  <si>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</si>
  <si>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</si>
  <si>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</si>
  <si>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</si>
  <si>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</si>
  <si>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</si>
  <si>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</si>
  <si>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</si>
  <si>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</si>
  <si>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</si>
  <si>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</si>
  <si>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</si>
  <si>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</si>
  <si>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</si>
  <si>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</si>
  <si>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</si>
  <si>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</si>
  <si>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</si>
  <si>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</si>
  <si>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</si>
  <si>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</si>
  <si>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</si>
  <si>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</si>
  <si>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</si>
  <si>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</si>
  <si>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</si>
  <si>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</si>
  <si>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</si>
  <si>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</si>
  <si>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</si>
  <si>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</si>
  <si>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</si>
  <si>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</si>
  <si>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</si>
  <si>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</si>
  <si>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</si>
  <si>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</si>
  <si>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</si>
  <si>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</si>
  <si>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</si>
  <si>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</si>
  <si>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</si>
  <si>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</si>
  <si>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</si>
  <si>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</si>
  <si>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</si>
  <si>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</si>
  <si>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</si>
  <si>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</si>
  <si>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</si>
  <si>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</si>
  <si>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</si>
  <si>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</si>
  <si>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</si>
  <si>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</si>
  <si>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</si>
  <si>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</si>
  <si>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</si>
  <si>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</si>
  <si>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</si>
  <si>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</si>
  <si>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</si>
  <si>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</si>
  <si>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</si>
  <si>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</si>
  <si>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</si>
  <si>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</si>
  <si>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</si>
  <si>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</si>
  <si>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</si>
  <si>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</si>
  <si>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</si>
  <si>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</si>
  <si>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</si>
  <si>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</si>
  <si>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</si>
  <si>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</si>
  <si>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</si>
  <si>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</si>
  <si>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</si>
  <si>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</si>
  <si>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</si>
  <si>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</si>
  <si>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</si>
  <si>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</si>
  <si>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</si>
  <si>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</si>
  <si>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</si>
  <si>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</si>
  <si>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</si>
  <si>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</si>
  <si>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</si>
  <si>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</si>
  <si>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</si>
  <si>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</si>
  <si>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</si>
  <si>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</si>
  <si>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</si>
  <si>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</si>
  <si>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</si>
  <si>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</si>
  <si>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</si>
  <si>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</si>
  <si>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</si>
  <si>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</si>
  <si>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</si>
  <si>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</si>
  <si>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</si>
  <si>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</si>
  <si>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</si>
  <si>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</si>
  <si>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</si>
  <si>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</si>
  <si>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</si>
  <si>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</si>
  <si>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</si>
  <si>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</si>
  <si>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</si>
  <si>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</si>
  <si>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</si>
  <si>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</si>
  <si>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</si>
  <si>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</si>
  <si>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</si>
  <si>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</si>
  <si>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</si>
  <si>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</si>
  <si>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</si>
  <si>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</si>
  <si>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</si>
  <si>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</si>
  <si>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</si>
  <si>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</si>
  <si>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</si>
  <si>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</si>
  <si>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</si>
  <si>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</si>
  <si>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</si>
  <si>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</si>
  <si>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</si>
  <si>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</si>
  <si>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</si>
  <si>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</si>
  <si>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</si>
  <si>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</si>
  <si>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</si>
  <si>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</si>
  <si>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</si>
  <si>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</si>
  <si>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</si>
  <si>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</si>
  <si>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</si>
  <si>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</si>
  <si>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</si>
  <si>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</si>
  <si>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</si>
  <si>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</si>
  <si>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</si>
  <si>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</si>
  <si>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</si>
  <si>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</si>
  <si>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</si>
  <si>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</si>
  <si>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</si>
  <si>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</si>
  <si>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</si>
  <si>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</si>
  <si>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</si>
  <si>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</si>
  <si>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</si>
  <si>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</si>
  <si>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</si>
  <si>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</si>
  <si>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</si>
  <si>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</si>
  <si>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</si>
  <si>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</si>
  <si>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</si>
  <si>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</si>
  <si>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</si>
  <si>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</si>
  <si>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</si>
  <si>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</si>
  <si>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</si>
  <si>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</si>
  <si>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</si>
  <si>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</si>
  <si>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</si>
  <si>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</si>
  <si>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</si>
  <si>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</si>
  <si>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</si>
  <si>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</si>
  <si>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</si>
  <si>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</si>
  <si>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</si>
  <si>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</si>
  <si>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</si>
  <si>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</si>
  <si>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</si>
  <si>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</si>
  <si>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</si>
  <si>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</si>
  <si>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</si>
  <si>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</si>
  <si>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</si>
  <si>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</si>
  <si>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</si>
  <si>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</si>
  <si>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</si>
  <si>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</si>
  <si>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</si>
  <si>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</si>
  <si>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</si>
  <si>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</si>
  <si>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</si>
  <si>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</si>
  <si>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</si>
  <si>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</si>
  <si>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</si>
  <si>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</si>
  <si>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</si>
  <si>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</si>
  <si>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</si>
  <si>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</si>
  <si>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</si>
  <si>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</si>
  <si>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</si>
  <si>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</si>
  <si>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</si>
  <si>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</si>
  <si>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</si>
  <si>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</si>
  <si>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</si>
  <si>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</si>
  <si>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</si>
  <si>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</si>
  <si>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</si>
  <si>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</si>
  <si>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</si>
  <si>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</si>
  <si>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</si>
  <si>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</si>
  <si>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</si>
  <si>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</si>
  <si>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</si>
  <si>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</si>
  <si>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</si>
  <si>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</si>
  <si>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</si>
  <si>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</si>
  <si>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</si>
  <si>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</si>
  <si>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</si>
  <si>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</si>
  <si>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</si>
  <si>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</si>
  <si>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</si>
  <si>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</si>
  <si>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</si>
  <si>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</si>
  <si>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</si>
  <si>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</si>
  <si>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</si>
  <si>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</si>
  <si>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</si>
  <si>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</si>
  <si>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</si>
  <si>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</si>
  <si>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</si>
  <si>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</si>
  <si>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</si>
  <si>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</si>
  <si>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</si>
  <si>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</si>
  <si>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</si>
  <si>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</si>
  <si>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</si>
  <si>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</si>
  <si>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</si>
  <si>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</si>
  <si>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</si>
  <si>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</si>
  <si>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</si>
  <si>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</si>
  <si>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</si>
  <si>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</si>
  <si>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</si>
  <si>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</si>
  <si>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</si>
  <si>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</si>
  <si>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</si>
  <si>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</si>
  <si>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</si>
  <si>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</si>
  <si>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</si>
  <si>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</si>
  <si>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</si>
  <si>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</si>
  <si>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</si>
  <si>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</si>
  <si>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</si>
  <si>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</si>
  <si>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</si>
  <si>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</si>
  <si>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</si>
  <si>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</si>
  <si>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</si>
  <si>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</si>
  <si>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</si>
  <si>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</si>
  <si>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</si>
  <si>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</si>
  <si>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</si>
  <si>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</si>
  <si>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</si>
  <si>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</si>
  <si>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</si>
  <si>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</si>
  <si>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</si>
  <si>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</si>
  <si>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</si>
  <si>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</si>
  <si>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</si>
  <si>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</si>
  <si>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</si>
  <si>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</si>
  <si>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</si>
  <si>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</si>
  <si>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</si>
  <si>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</si>
  <si>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</si>
  <si>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</si>
  <si>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</si>
  <si>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</si>
  <si>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</si>
  <si>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</si>
  <si>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</si>
  <si>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</si>
  <si>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</si>
  <si>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</si>
  <si>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</si>
  <si>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</si>
  <si>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</si>
  <si>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</si>
  <si>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</si>
  <si>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</si>
  <si>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</si>
  <si>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</si>
  <si>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</si>
  <si>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</si>
  <si>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</si>
  <si>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</si>
  <si>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</si>
  <si>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</si>
  <si>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</si>
  <si>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</si>
  <si>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</si>
  <si>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</si>
  <si>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</si>
  <si>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</si>
  <si>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</si>
  <si>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</si>
  <si>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</si>
  <si>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</si>
  <si>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</si>
  <si>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</si>
  <si>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</si>
  <si>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</si>
  <si>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</si>
  <si>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</si>
  <si>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</si>
  <si>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</si>
  <si>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</si>
  <si>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</si>
  <si>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</si>
  <si>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</si>
  <si>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</si>
  <si>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</si>
  <si>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</si>
  <si>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</si>
  <si>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</si>
  <si>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</si>
  <si>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</si>
  <si>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</si>
  <si>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</si>
  <si>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</si>
  <si>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</si>
  <si>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</si>
  <si>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</si>
  <si>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</si>
  <si>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</si>
  <si>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</si>
  <si>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</si>
  <si>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</si>
  <si>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</si>
  <si>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</si>
  <si>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</si>
  <si>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</si>
  <si>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</si>
  <si>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</si>
  <si>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</si>
  <si>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</si>
  <si>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</si>
  <si>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</si>
  <si>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</si>
  <si>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</si>
  <si>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</si>
  <si>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</si>
  <si>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</si>
  <si>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</si>
  <si>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</si>
  <si>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</si>
  <si>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</si>
  <si>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</si>
  <si>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</si>
  <si>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</si>
  <si>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</si>
  <si>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</si>
  <si>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</si>
  <si>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</si>
  <si>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</si>
  <si>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</si>
  <si>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</si>
  <si>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</si>
  <si>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</si>
  <si>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</si>
  <si>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</si>
  <si>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</si>
  <si>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</si>
  <si>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</si>
  <si>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</si>
  <si>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</si>
  <si>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</si>
  <si>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</si>
  <si>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</si>
  <si>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</si>
  <si>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</si>
  <si>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</si>
  <si>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</si>
  <si>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</si>
  <si>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</si>
  <si>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</si>
  <si>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</si>
  <si>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</si>
  <si>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</si>
  <si>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</si>
  <si>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</si>
  <si>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</si>
  <si>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</si>
  <si>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</si>
  <si>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</si>
  <si>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</si>
  <si>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</si>
  <si>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</si>
  <si>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</si>
  <si>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</si>
  <si>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</si>
  <si>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</si>
  <si>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</si>
  <si>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</si>
  <si>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</si>
  <si>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</si>
  <si>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</si>
  <si>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</si>
  <si>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</si>
  <si>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</si>
  <si>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</si>
  <si>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</si>
  <si>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</si>
  <si>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</si>
  <si>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</si>
  <si>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</si>
  <si>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</si>
  <si>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</si>
  <si>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</si>
  <si>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</si>
  <si>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</si>
  <si>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</si>
  <si>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</si>
  <si>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</si>
  <si>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</si>
  <si>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</si>
  <si>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</si>
  <si>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</si>
  <si>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</si>
  <si>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</si>
  <si>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</si>
  <si>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</si>
  <si>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</si>
  <si>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</si>
  <si>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</si>
  <si>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</si>
  <si>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</si>
  <si>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</si>
  <si>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</si>
  <si>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</si>
  <si>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</si>
  <si>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</si>
  <si>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</si>
  <si>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</si>
  <si>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</si>
  <si>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</si>
  <si>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</si>
  <si>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</si>
  <si>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</si>
  <si>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</si>
  <si>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</si>
  <si>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</si>
  <si>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</si>
  <si>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</si>
  <si>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</si>
  <si>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</si>
  <si>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</si>
  <si>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</si>
  <si>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</si>
  <si>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</si>
  <si>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</si>
  <si>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</si>
  <si>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</si>
  <si>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</si>
  <si>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</si>
  <si>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</si>
  <si>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</si>
  <si>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</si>
  <si>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</si>
  <si>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</si>
  <si>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</si>
  <si>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</si>
  <si>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</si>
  <si>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</si>
  <si>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</si>
  <si>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</si>
  <si>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</si>
  <si>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</si>
  <si>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</si>
  <si>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</si>
  <si>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</si>
  <si>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</si>
  <si>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</si>
  <si>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</si>
  <si>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</si>
  <si>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</si>
  <si>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</si>
  <si>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</si>
  <si>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</si>
  <si>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</si>
  <si>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</si>
  <si>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</si>
  <si>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</si>
  <si>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</si>
  <si>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</si>
  <si>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</si>
  <si>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</si>
  <si>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</si>
  <si>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</si>
  <si>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</si>
  <si>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</si>
  <si>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</si>
  <si>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</si>
  <si>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</si>
  <si>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</si>
  <si>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</si>
  <si>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</si>
  <si>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</si>
  <si>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</si>
  <si>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</si>
  <si>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</si>
  <si>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</si>
  <si>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</si>
  <si>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</si>
  <si>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</si>
  <si>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</si>
  <si>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</si>
  <si>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</si>
  <si>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</si>
  <si>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</si>
  <si>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</si>
  <si>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</si>
  <si>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</si>
  <si>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</si>
  <si>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</si>
  <si>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</si>
  <si>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</si>
  <si>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</si>
  <si>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</si>
  <si>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</si>
  <si>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</si>
  <si>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</si>
  <si>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</si>
  <si>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</si>
  <si>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</si>
  <si>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</si>
  <si>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</si>
  <si>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</si>
  <si>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</si>
  <si>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</si>
  <si>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</si>
  <si>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</si>
  <si>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</si>
  <si>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</si>
  <si>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</si>
  <si>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</si>
  <si>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</si>
  <si>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</si>
  <si>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</si>
  <si>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</si>
  <si>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</si>
  <si>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</si>
  <si>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</si>
  <si>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</si>
  <si>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</si>
  <si>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</si>
  <si>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</si>
  <si>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</si>
  <si>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</si>
  <si>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</si>
  <si>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</si>
  <si>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</si>
  <si>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</si>
  <si>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</si>
  <si>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</si>
  <si>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</si>
  <si>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</si>
  <si>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</si>
  <si>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</si>
  <si>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</si>
  <si>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</si>
  <si>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</si>
  <si>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</si>
  <si>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</si>
  <si>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</si>
  <si>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</si>
  <si>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</si>
  <si>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</si>
  <si>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</si>
  <si>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</si>
  <si>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</si>
  <si>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</si>
  <si>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</si>
  <si>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</si>
  <si>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</si>
  <si>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</si>
  <si>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</si>
  <si>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</si>
  <si>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</si>
  <si>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</si>
  <si>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</si>
  <si>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</si>
  <si>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</si>
  <si>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</si>
  <si>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</si>
  <si>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</si>
  <si>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</si>
  <si>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</si>
  <si>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</si>
  <si>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</si>
  <si>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</si>
  <si>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</si>
  <si>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</si>
  <si>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</si>
  <si>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</si>
  <si>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</si>
  <si>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</si>
  <si>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</si>
  <si>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</si>
  <si>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</si>
  <si>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</si>
  <si>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</si>
  <si>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</si>
  <si>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</si>
  <si>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</si>
  <si>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</si>
  <si>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</si>
  <si>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</si>
  <si>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</si>
  <si>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</si>
  <si>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</si>
  <si>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</si>
  <si>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</si>
  <si>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</si>
  <si>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</si>
  <si>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</si>
  <si>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</si>
  <si>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</si>
  <si>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</si>
  <si>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</si>
  <si>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</si>
  <si>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</si>
  <si>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</si>
  <si>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</si>
  <si>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</si>
  <si>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</si>
  <si>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</si>
  <si>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</si>
  <si>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</si>
  <si>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</si>
  <si>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</si>
  <si>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</si>
  <si>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</si>
  <si>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</si>
  <si>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</si>
  <si>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</si>
  <si>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</si>
  <si>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</si>
  <si>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</si>
  <si>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</si>
  <si>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</si>
  <si>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</si>
  <si>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</si>
  <si>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</si>
  <si>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</si>
  <si>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</si>
  <si>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</si>
  <si>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</si>
  <si>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</si>
  <si>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</si>
  <si>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</si>
  <si>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</si>
  <si>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</si>
  <si>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</si>
  <si>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</si>
  <si>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</si>
  <si>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</si>
  <si>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</si>
  <si>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</si>
  <si>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</si>
  <si>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</si>
  <si>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</si>
  <si>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</si>
  <si>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</si>
  <si>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</si>
  <si>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</si>
  <si>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</si>
  <si>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</si>
  <si>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</si>
  <si>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</si>
  <si>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</si>
  <si>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</si>
  <si>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</si>
  <si>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</si>
  <si>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</si>
  <si>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</si>
  <si>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</si>
  <si>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</si>
  <si>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</si>
  <si>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</si>
  <si>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</si>
  <si>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</si>
  <si>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</si>
  <si>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</si>
  <si>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</si>
  <si>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</si>
  <si>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</si>
  <si>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</si>
  <si>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</si>
  <si>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</si>
  <si>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</si>
  <si>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</si>
  <si>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</si>
  <si>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</si>
  <si>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</si>
  <si>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</si>
  <si>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</si>
  <si>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</si>
  <si>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</si>
  <si>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</si>
  <si>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</si>
  <si>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</si>
  <si>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</si>
  <si>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</si>
  <si>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</si>
  <si>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</si>
  <si>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</si>
  <si>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</si>
  <si>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</si>
  <si>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</si>
  <si>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</si>
  <si>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</si>
  <si>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</si>
  <si>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</si>
  <si>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</si>
  <si>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</si>
  <si>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</si>
  <si>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</si>
  <si>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</si>
  <si>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</si>
  <si>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</si>
  <si>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</si>
  <si>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</si>
  <si>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</si>
  <si>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</si>
  <si>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</si>
  <si>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</si>
  <si>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</si>
  <si>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</si>
  <si>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</si>
  <si>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</si>
  <si>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</si>
  <si>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</si>
  <si>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</si>
  <si>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</si>
  <si>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</si>
  <si>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</si>
  <si>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</si>
  <si>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</si>
  <si>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</si>
  <si>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</si>
  <si>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</si>
  <si>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</si>
  <si>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</si>
  <si>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</si>
  <si>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</si>
  <si>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</si>
  <si>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</si>
  <si>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</si>
  <si>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</si>
  <si>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</si>
  <si>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</si>
  <si>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</si>
  <si>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</si>
  <si>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</si>
  <si>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</si>
  <si>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</si>
  <si>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</si>
  <si>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</si>
  <si>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</si>
  <si>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</si>
  <si>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</si>
  <si>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</si>
  <si>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</si>
  <si>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</si>
  <si>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</si>
  <si>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</si>
  <si>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</si>
  <si>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</si>
  <si>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</si>
  <si>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</si>
  <si>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</si>
  <si>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</si>
  <si>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</si>
  <si>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</si>
  <si>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</si>
  <si>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</si>
  <si>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</si>
  <si>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</si>
  <si>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</si>
  <si>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</si>
  <si>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</si>
  <si>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</si>
  <si>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</si>
  <si>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</si>
  <si>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</si>
  <si>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</si>
  <si>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</si>
  <si>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</si>
  <si>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</si>
  <si>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</si>
  <si>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</si>
  <si>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</si>
  <si>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</si>
  <si>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</si>
  <si>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</si>
  <si>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</si>
  <si>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</si>
  <si>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</si>
  <si>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</si>
  <si>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</si>
  <si>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</si>
  <si>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</si>
  <si>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</si>
  <si>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</si>
  <si>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</si>
  <si>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</si>
  <si>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</si>
  <si>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</si>
  <si>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</si>
  <si>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</si>
  <si>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</si>
  <si>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</si>
  <si>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</si>
  <si>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</si>
  <si>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</si>
  <si>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</si>
  <si>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</si>
  <si>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</si>
  <si>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</si>
  <si>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</si>
  <si>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</si>
  <si>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</si>
  <si>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</si>
  <si>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</si>
  <si>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</si>
  <si>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</si>
  <si>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</si>
  <si>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</si>
  <si>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</si>
  <si>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</si>
  <si>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</si>
  <si>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</si>
  <si>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</si>
  <si>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</si>
  <si>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</si>
  <si>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</si>
  <si>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</si>
  <si>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</si>
  <si>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</si>
  <si>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</si>
  <si>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</si>
  <si>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</si>
  <si>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</si>
  <si>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</si>
  <si>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</si>
  <si>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</si>
  <si>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</si>
  <si>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</si>
  <si>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</si>
  <si>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</si>
  <si>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</si>
  <si>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</si>
  <si>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</si>
  <si>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</si>
  <si>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</si>
  <si>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</si>
  <si>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</si>
  <si>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</si>
  <si>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</si>
  <si>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</si>
  <si>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</si>
  <si>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</si>
  <si>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</si>
  <si>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</si>
  <si>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</si>
  <si>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</si>
  <si>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</si>
  <si>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</si>
  <si>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</si>
  <si>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</si>
  <si>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</si>
  <si>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</si>
  <si>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</si>
  <si>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</si>
  <si>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</si>
  <si>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</si>
  <si>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</si>
  <si>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</si>
  <si>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</si>
  <si>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</si>
  <si>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</si>
  <si>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</si>
  <si>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</si>
  <si>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</si>
  <si>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</si>
  <si>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</si>
  <si>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</si>
  <si>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</si>
  <si>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</si>
  <si>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</si>
  <si>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</si>
  <si>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</si>
  <si>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</si>
  <si>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</si>
  <si>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</si>
  <si>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</si>
  <si>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</si>
  <si>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</si>
  <si>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</si>
  <si>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</si>
  <si>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</si>
  <si>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</si>
  <si>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</si>
  <si>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</si>
  <si>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</si>
  <si>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</si>
  <si>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</si>
  <si>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</si>
  <si>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</si>
  <si>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</si>
  <si>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</si>
  <si>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</si>
  <si>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</si>
  <si>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</si>
  <si>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</si>
  <si>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</si>
  <si>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</si>
  <si>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</si>
  <si>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</si>
  <si>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</si>
  <si>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</si>
  <si>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</si>
  <si>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</si>
  <si>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</si>
  <si>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</si>
  <si>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</si>
  <si>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</si>
  <si>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</si>
  <si>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</si>
  <si>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</si>
  <si>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</si>
  <si>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</si>
  <si>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</si>
  <si>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</si>
  <si>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</si>
  <si>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</si>
  <si>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</si>
  <si>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</si>
  <si>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</si>
  <si>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</si>
  <si>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</si>
  <si>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</si>
  <si>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</si>
  <si>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</si>
  <si>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</si>
  <si>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</si>
  <si>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</si>
  <si>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</si>
  <si>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</si>
  <si>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</si>
  <si>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</si>
  <si>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</si>
  <si>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</si>
  <si>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</si>
  <si>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</si>
  <si>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</si>
  <si>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</si>
  <si>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</si>
  <si>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</si>
  <si>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</si>
  <si>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</si>
  <si>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</si>
  <si>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</si>
  <si>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</si>
  <si>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</si>
  <si>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</si>
  <si>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</si>
  <si>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</si>
  <si>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</si>
  <si>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</si>
  <si>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</si>
  <si>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</si>
  <si>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</si>
  <si>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</si>
  <si>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</si>
  <si>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</si>
  <si>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</si>
  <si>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</si>
  <si>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</si>
  <si>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</si>
  <si>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</si>
  <si>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</si>
  <si>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</si>
  <si>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</si>
  <si>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</si>
  <si>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</si>
  <si>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</si>
  <si>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</si>
  <si>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</si>
  <si>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</si>
  <si>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</si>
  <si>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</si>
  <si>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</si>
  <si>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</si>
  <si>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</si>
  <si>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</si>
  <si>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</si>
  <si>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</si>
  <si>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</si>
  <si>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</si>
  <si>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</si>
  <si>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</si>
  <si>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</si>
  <si>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</si>
  <si>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</si>
  <si>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</si>
  <si>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</si>
  <si>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</si>
  <si>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</si>
  <si>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</si>
  <si>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</si>
  <si>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</si>
  <si>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</si>
  <si>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</si>
  <si>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</si>
  <si>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</si>
  <si>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</si>
  <si>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</si>
  <si>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</si>
  <si>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</si>
  <si>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</si>
  <si>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</si>
  <si>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</si>
  <si>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</si>
  <si>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</si>
  <si>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</si>
  <si>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</si>
  <si>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</si>
  <si>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</si>
  <si>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</si>
  <si>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</si>
  <si>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</si>
  <si>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</si>
  <si>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</si>
  <si>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</si>
  <si>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</si>
  <si>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</si>
  <si>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</si>
  <si>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</si>
  <si>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</si>
  <si>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</si>
  <si>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</si>
  <si>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</si>
  <si>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</si>
  <si>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</si>
  <si>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</si>
  <si>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</si>
  <si>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</si>
  <si>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</si>
  <si>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</si>
  <si>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</si>
  <si>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</si>
  <si>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</si>
  <si>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</si>
  <si>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</si>
  <si>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</si>
  <si>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</si>
  <si>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</si>
  <si>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</si>
  <si>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</si>
  <si>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</si>
  <si>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</si>
  <si>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</si>
  <si>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</si>
  <si>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</si>
  <si>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</si>
  <si>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</si>
  <si>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</si>
  <si>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</si>
  <si>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</si>
  <si>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</si>
  <si>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</si>
  <si>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</si>
  <si>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</si>
  <si>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</si>
  <si>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</si>
  <si>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</si>
  <si>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</si>
  <si>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</si>
  <si>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</si>
  <si>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</si>
  <si>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</si>
  <si>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</si>
  <si>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</si>
  <si>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</si>
  <si>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</si>
  <si>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</si>
  <si>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</si>
  <si>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</si>
  <si>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</si>
  <si>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</si>
  <si>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</si>
  <si>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</si>
  <si>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</si>
  <si>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</si>
  <si>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</si>
  <si>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</si>
  <si>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</si>
  <si>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</si>
  <si>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</si>
  <si>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</si>
  <si>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</si>
  <si>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</si>
  <si>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</si>
  <si>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</si>
  <si>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</si>
  <si>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</si>
  <si>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</si>
  <si>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</si>
  <si>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</si>
  <si>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</si>
  <si>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</si>
  <si>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</si>
  <si>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</si>
  <si>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</si>
  <si>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</si>
  <si>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</si>
  <si>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</si>
  <si>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</si>
  <si>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</si>
  <si>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</si>
  <si>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</si>
  <si>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</si>
  <si>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</si>
  <si>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</si>
  <si>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</si>
  <si>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</si>
  <si>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</si>
  <si>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</si>
  <si>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</si>
  <si>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</si>
  <si>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</si>
  <si>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</si>
  <si>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</si>
  <si>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</si>
  <si>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</si>
  <si>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</si>
  <si>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</si>
  <si>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</si>
  <si>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</si>
  <si>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</si>
  <si>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</si>
  <si>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</si>
  <si>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</si>
  <si>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</si>
  <si>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</si>
  <si>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</si>
  <si>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</si>
  <si>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</si>
  <si>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</si>
  <si>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</si>
  <si>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</si>
  <si>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</si>
  <si>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</si>
  <si>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</si>
  <si>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</si>
  <si>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</si>
  <si>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</si>
  <si>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</si>
  <si>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</si>
  <si>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</si>
  <si>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</si>
  <si>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</si>
  <si>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</si>
  <si>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</si>
  <si>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</si>
  <si>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</si>
  <si>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</si>
  <si>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</si>
  <si>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</si>
  <si>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</si>
  <si>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</si>
  <si>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</si>
  <si>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</si>
  <si>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</si>
  <si>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</si>
  <si>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</si>
  <si>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</si>
  <si>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</si>
  <si>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</si>
  <si>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</si>
  <si>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</si>
  <si>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</si>
  <si>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</si>
  <si>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</si>
  <si>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</si>
  <si>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</si>
  <si>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</si>
  <si>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</si>
  <si>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</si>
  <si>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</si>
  <si>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</si>
  <si>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</si>
  <si>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</si>
  <si>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</si>
  <si>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</si>
  <si>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</si>
  <si>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</si>
  <si>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</si>
  <si>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</si>
  <si>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</si>
  <si>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</si>
  <si>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</si>
  <si>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</si>
  <si>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</si>
  <si>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</si>
  <si>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</si>
  <si>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</si>
  <si>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</si>
  <si>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</si>
  <si>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</si>
  <si>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</si>
  <si>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</si>
  <si>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</si>
  <si>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</si>
  <si>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</si>
  <si>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</si>
  <si>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</si>
  <si>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</si>
  <si>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</si>
  <si>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</si>
  <si>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</si>
  <si>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</si>
  <si>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</si>
  <si>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</si>
  <si>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</si>
  <si>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</si>
  <si>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</si>
  <si>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</si>
  <si>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</si>
  <si>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</si>
  <si>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</si>
  <si>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</si>
  <si>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</si>
  <si>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</si>
  <si>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</si>
  <si>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</si>
  <si>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</si>
  <si>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</si>
  <si>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</si>
  <si>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</si>
  <si>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</si>
  <si>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</si>
  <si>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</si>
  <si>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</si>
  <si>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</si>
  <si>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</si>
  <si>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</si>
  <si>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</si>
  <si>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</si>
  <si>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</si>
  <si>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</si>
  <si>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</si>
  <si>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</si>
  <si>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</si>
  <si>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</si>
  <si>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</si>
  <si>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</si>
  <si>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</si>
  <si>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</si>
  <si>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</si>
  <si>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</si>
  <si>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</si>
  <si>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</si>
  <si>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</si>
  <si>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</si>
  <si>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</si>
  <si>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</si>
  <si>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</si>
  <si>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</si>
  <si>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</si>
  <si>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</si>
  <si>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</si>
  <si>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</si>
  <si>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</si>
  <si>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</si>
  <si>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</si>
  <si>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</si>
  <si>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</si>
  <si>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</si>
  <si>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</si>
  <si>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</si>
  <si>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</si>
  <si>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</si>
  <si>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</si>
  <si>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</si>
  <si>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</si>
  <si>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</si>
  <si>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</si>
  <si>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</si>
  <si>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</si>
  <si>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</si>
  <si>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</si>
  <si>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</si>
  <si>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</si>
  <si>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</si>
  <si>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</si>
  <si>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</si>
  <si>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</si>
  <si>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</si>
  <si>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</si>
  <si>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</si>
  <si>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</si>
  <si>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</si>
  <si>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</si>
  <si>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</si>
  <si>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</si>
  <si>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</si>
  <si>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</si>
  <si>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</si>
  <si>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</si>
  <si>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</si>
  <si>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</si>
  <si>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</si>
  <si>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</si>
  <si>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</si>
  <si>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</si>
  <si>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</si>
  <si>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</si>
  <si>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</si>
  <si>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</si>
  <si>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</si>
  <si>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</si>
  <si>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</si>
  <si>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</si>
  <si>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</si>
  <si>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</si>
  <si>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</si>
  <si>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</si>
  <si>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</si>
  <si>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</si>
  <si>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</si>
  <si>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</si>
  <si>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</si>
  <si>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</si>
  <si>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</si>
  <si>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</si>
  <si>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</si>
  <si>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</si>
  <si>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</si>
  <si>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</si>
  <si>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</si>
  <si>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</si>
  <si>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</si>
  <si>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</si>
  <si>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</si>
  <si>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</si>
  <si>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</si>
  <si>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</si>
  <si>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</si>
  <si>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</si>
  <si>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</si>
  <si>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</si>
  <si>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</si>
  <si>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</si>
  <si>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</si>
  <si>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</si>
  <si>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</si>
  <si>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</si>
  <si>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</si>
  <si>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</si>
  <si>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</si>
  <si>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</si>
  <si>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</si>
  <si>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</si>
  <si>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</si>
  <si>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</si>
  <si>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</si>
  <si>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</si>
  <si>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</si>
  <si>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</si>
  <si>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</si>
  <si>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</si>
  <si>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</si>
  <si>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</si>
  <si>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</si>
  <si>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</si>
  <si>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</si>
  <si>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</si>
  <si>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</si>
  <si>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</si>
  <si>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</si>
  <si>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</si>
  <si>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</si>
  <si>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</si>
  <si>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</si>
  <si>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</si>
  <si>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</si>
  <si>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</si>
  <si>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</si>
  <si>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</si>
  <si>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</si>
  <si>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</si>
  <si>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</si>
  <si>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</si>
  <si>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</si>
  <si>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</si>
  <si>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</si>
  <si>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</si>
  <si>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</si>
  <si>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</si>
  <si>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</si>
  <si>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</si>
  <si>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</si>
  <si>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</si>
  <si>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</si>
  <si>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</si>
  <si>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</si>
  <si>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</si>
  <si>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</si>
  <si>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</si>
  <si>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</si>
  <si>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</si>
  <si>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</si>
  <si>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</si>
  <si>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</si>
  <si>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</si>
  <si>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</si>
  <si>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</si>
  <si>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</si>
  <si>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</si>
  <si>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</si>
  <si>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</si>
  <si>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</si>
  <si>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</si>
  <si>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</si>
  <si>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</si>
  <si>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</si>
  <si>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</si>
  <si>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</si>
  <si>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</si>
  <si>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</si>
  <si>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</si>
  <si>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</si>
  <si>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</si>
  <si>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</si>
  <si>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</si>
  <si>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</si>
  <si>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</si>
  <si>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</si>
  <si>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</si>
  <si>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</si>
  <si>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</si>
  <si>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</si>
  <si>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</si>
  <si>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</si>
  <si>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</si>
  <si>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</si>
  <si>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</si>
  <si>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</si>
  <si>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</si>
  <si>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</si>
  <si>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</si>
  <si>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</si>
  <si>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</si>
  <si>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</si>
  <si>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</si>
  <si>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</si>
  <si>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</si>
  <si>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</si>
  <si>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</si>
  <si>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</si>
  <si>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</si>
  <si>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</si>
  <si>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</si>
  <si>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</si>
  <si>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</si>
  <si>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</si>
  <si>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</si>
  <si>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</si>
  <si>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</si>
  <si>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</si>
  <si>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</si>
  <si>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</si>
  <si>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</si>
  <si>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</si>
  <si>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</si>
  <si>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</si>
  <si>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</si>
  <si>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</si>
  <si>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</si>
  <si>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</si>
  <si>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</si>
  <si>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</si>
  <si>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</si>
  <si>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</si>
  <si>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</si>
  <si>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</si>
  <si>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</si>
  <si>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</si>
  <si>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</si>
  <si>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</si>
  <si>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</si>
  <si>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</si>
  <si>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</si>
  <si>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</si>
  <si>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</si>
  <si>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</si>
  <si>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</si>
  <si>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</si>
  <si>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</si>
  <si>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</si>
  <si>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</si>
  <si>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</si>
  <si>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</si>
  <si>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</si>
  <si>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</si>
  <si>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</si>
  <si>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</si>
  <si>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</si>
  <si>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</si>
  <si>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</si>
  <si>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</si>
  <si>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</si>
  <si>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</si>
  <si>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</si>
  <si>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</si>
  <si>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</si>
  <si>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</si>
  <si>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</si>
  <si>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</si>
  <si>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</si>
  <si>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</si>
  <si>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</si>
  <si>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</si>
  <si>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</si>
  <si>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</si>
  <si>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</si>
  <si>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</si>
  <si>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</si>
  <si>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</si>
  <si>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</si>
  <si>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</si>
  <si>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</si>
  <si>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</si>
  <si>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</si>
  <si>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</si>
  <si>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</si>
  <si>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</si>
  <si>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</si>
  <si>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</si>
  <si>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</si>
  <si>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</si>
  <si>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</si>
  <si>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</si>
  <si>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</si>
  <si>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</si>
  <si>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</si>
  <si>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</si>
  <si>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</si>
  <si>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</si>
  <si>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</si>
  <si>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</si>
  <si>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</si>
  <si>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</si>
  <si>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</si>
  <si>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</si>
  <si>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</si>
  <si>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</si>
  <si>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</si>
  <si>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</si>
  <si>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</si>
  <si>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</si>
  <si>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</si>
  <si>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</si>
  <si>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</si>
  <si>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</si>
  <si>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</si>
  <si>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</si>
  <si>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</si>
  <si>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</si>
  <si>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</si>
  <si>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</si>
  <si>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</si>
  <si>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</si>
  <si>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</si>
  <si>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</si>
  <si>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</si>
  <si>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</si>
  <si>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</si>
  <si>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</si>
  <si>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</si>
  <si>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</si>
  <si>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</si>
  <si>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</si>
  <si>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</si>
  <si>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</si>
  <si>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</si>
  <si>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</si>
  <si>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</si>
  <si>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</si>
  <si>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</si>
  <si>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</si>
  <si>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</si>
  <si>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</si>
  <si>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</si>
  <si>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</si>
  <si>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</si>
  <si>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</si>
  <si>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</si>
  <si>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</si>
  <si>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</si>
  <si>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</si>
  <si>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</si>
  <si>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</si>
  <si>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</si>
  <si>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</si>
  <si>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</si>
  <si>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</si>
  <si>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</si>
  <si>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</si>
  <si>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</si>
  <si>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</si>
  <si>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</si>
  <si>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</si>
  <si>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</si>
  <si>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</si>
  <si>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</si>
  <si>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</si>
  <si>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</si>
  <si>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</si>
  <si>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</si>
  <si>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</si>
  <si>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</si>
  <si>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</si>
  <si>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</si>
  <si>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</si>
  <si>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</si>
  <si>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</si>
  <si>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</si>
  <si>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</si>
  <si>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</si>
  <si>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</si>
  <si>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</si>
  <si>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</si>
  <si>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</si>
  <si>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</si>
  <si>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</si>
  <si>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</si>
  <si>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</si>
  <si>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</si>
  <si>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</si>
  <si>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</si>
  <si>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</si>
  <si>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</si>
  <si>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</si>
  <si>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</si>
  <si>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</si>
  <si>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</si>
  <si>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</si>
  <si>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</si>
  <si>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</si>
  <si>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</si>
  <si>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</si>
  <si>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</si>
  <si>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</si>
  <si>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</si>
  <si>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</si>
  <si>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</si>
  <si>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</si>
  <si>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</si>
  <si>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</si>
  <si>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</si>
  <si>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</si>
  <si>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</si>
  <si>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</si>
  <si>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</si>
  <si>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</si>
  <si>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</si>
  <si>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</si>
  <si>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</si>
  <si>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</si>
  <si>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</si>
  <si>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</si>
  <si>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</si>
  <si>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</si>
  <si>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</si>
  <si>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</si>
  <si>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</si>
  <si>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</si>
  <si>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</si>
  <si>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</si>
  <si>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</si>
  <si>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</si>
  <si>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</si>
  <si>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</si>
  <si>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</si>
  <si>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</si>
  <si>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</si>
  <si>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</si>
  <si>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</si>
  <si>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</si>
  <si>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</si>
  <si>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</si>
  <si>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</si>
  <si>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</si>
  <si>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</si>
  <si>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</si>
  <si>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</si>
  <si>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</si>
  <si>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</si>
  <si>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</si>
  <si>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</si>
  <si>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</si>
  <si>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</si>
  <si>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</si>
  <si>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</si>
  <si>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</si>
  <si>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</si>
  <si>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</si>
  <si>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</si>
  <si>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</si>
  <si>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</si>
  <si>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</si>
  <si>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</si>
  <si>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</si>
  <si>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</si>
  <si>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</si>
  <si>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</si>
  <si>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</si>
  <si>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</si>
  <si>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</si>
  <si>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</si>
  <si>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</si>
  <si>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</si>
  <si>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</si>
  <si>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</si>
  <si>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</si>
  <si>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</si>
  <si>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</si>
  <si>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</si>
  <si>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</si>
  <si>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</si>
  <si>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</si>
  <si>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</si>
  <si>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</si>
  <si>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</si>
  <si>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</si>
  <si>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</si>
  <si>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</si>
  <si>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</si>
  <si>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</si>
  <si>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</si>
  <si>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</si>
  <si>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</si>
  <si>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</si>
  <si>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</si>
  <si>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</si>
  <si>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</si>
  <si>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</si>
  <si>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</si>
  <si>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</si>
  <si>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</si>
  <si>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</si>
  <si>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</si>
  <si>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</si>
  <si>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</si>
  <si>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</si>
  <si>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</si>
  <si>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</si>
  <si>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</si>
  <si>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</si>
  <si>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</si>
  <si>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</si>
  <si>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</si>
  <si>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</si>
  <si>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</si>
  <si>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</si>
  <si>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</si>
  <si>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</si>
  <si>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</si>
  <si>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</si>
  <si>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</si>
  <si>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</si>
  <si>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</si>
  <si>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</si>
  <si>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</si>
  <si>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</si>
  <si>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</si>
  <si>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</si>
  <si>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</si>
  <si>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</si>
  <si>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</si>
  <si>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</si>
  <si>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</si>
  <si>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</si>
  <si>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</si>
  <si>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</si>
  <si>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</si>
  <si>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</si>
  <si>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</si>
  <si>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</si>
  <si>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</si>
  <si>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</si>
  <si>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</si>
  <si>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</si>
  <si>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</si>
  <si>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</si>
  <si>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</si>
  <si>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</si>
  <si>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</si>
  <si>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</si>
  <si>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</si>
  <si>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</si>
  <si>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</si>
  <si>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</si>
  <si>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</si>
  <si>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</si>
  <si>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</si>
  <si>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</si>
  <si>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</si>
  <si>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</si>
  <si>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</si>
  <si>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</si>
  <si>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</si>
  <si>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</si>
  <si>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</si>
  <si>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</si>
  <si>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</si>
  <si>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</si>
  <si>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</si>
  <si>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</si>
  <si>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</si>
  <si>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</si>
  <si>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</si>
  <si>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</si>
  <si>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</si>
  <si>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</si>
  <si>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</si>
  <si>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</si>
  <si>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</si>
  <si>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</si>
  <si>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</si>
  <si>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</si>
  <si>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</si>
  <si>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</si>
  <si>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</si>
  <si>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</si>
  <si>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</si>
  <si>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</si>
  <si>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</si>
  <si>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</si>
  <si>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</si>
  <si>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</si>
  <si>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</si>
  <si>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</si>
  <si>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</si>
  <si>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</si>
  <si>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</si>
  <si>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</si>
  <si>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</si>
  <si>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</si>
  <si>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</si>
  <si>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</si>
  <si>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</si>
  <si>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</si>
  <si>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</si>
  <si>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</si>
  <si>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</si>
  <si>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</si>
  <si>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</si>
  <si>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</si>
  <si>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</si>
  <si>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</si>
  <si>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</si>
  <si>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</si>
  <si>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</si>
  <si>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</si>
  <si>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</si>
  <si>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</si>
  <si>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</si>
  <si>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</si>
  <si>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</si>
  <si>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</si>
  <si>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</si>
  <si>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</si>
  <si>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</si>
  <si>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</si>
  <si>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</si>
  <si>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</si>
  <si>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</si>
  <si>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</si>
  <si>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</si>
  <si>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</si>
  <si>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</si>
  <si>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</si>
  <si>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</si>
  <si>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</si>
  <si>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</si>
  <si>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</si>
  <si>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</si>
  <si>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</si>
  <si>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</si>
  <si>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</si>
  <si>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</si>
  <si>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</si>
  <si>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</si>
  <si>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</si>
  <si>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</si>
  <si>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</si>
  <si>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</si>
  <si>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</si>
  <si>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</si>
  <si>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</si>
  <si>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</si>
  <si>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</si>
  <si>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</si>
  <si>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</si>
  <si>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</si>
  <si>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</si>
  <si>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</si>
  <si>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</si>
  <si>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</si>
  <si>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</si>
  <si>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</si>
  <si>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</si>
  <si>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</si>
  <si>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</si>
  <si>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</si>
  <si>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</si>
  <si>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</si>
  <si>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</si>
  <si>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</si>
  <si>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</si>
  <si>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</si>
  <si>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</si>
  <si>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</si>
  <si>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</si>
  <si>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</si>
  <si>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</si>
  <si>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</si>
  <si>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</si>
  <si>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</si>
  <si>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</si>
  <si>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</si>
  <si>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</si>
  <si>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</si>
  <si>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</si>
  <si>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</si>
  <si>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</si>
  <si>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</si>
  <si>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</si>
  <si>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</si>
  <si>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</si>
  <si>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</si>
  <si>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</si>
  <si>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</si>
  <si>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</si>
  <si>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</si>
  <si>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</si>
  <si>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</si>
  <si>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</si>
  <si>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</si>
  <si>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</si>
  <si>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</si>
  <si>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</si>
  <si>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</si>
  <si>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</si>
  <si>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</si>
  <si>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</si>
  <si>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</si>
  <si>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</si>
  <si>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</si>
  <si>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</si>
  <si>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</si>
  <si>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</si>
  <si>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</si>
  <si>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</si>
  <si>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</si>
  <si>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</si>
  <si>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</si>
  <si>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</si>
  <si>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</si>
  <si>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</si>
  <si>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</si>
  <si>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</si>
  <si>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</si>
  <si>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</si>
  <si>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</si>
  <si>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</si>
  <si>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</si>
  <si>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</si>
  <si>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</si>
  <si>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</si>
  <si>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</si>
  <si>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</si>
  <si>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</si>
  <si>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</si>
  <si>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</si>
  <si>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</si>
  <si>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</si>
  <si>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</si>
  <si>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</si>
  <si>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</si>
  <si>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</si>
  <si>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</si>
  <si>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</si>
  <si>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</si>
  <si>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</si>
  <si>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</si>
  <si>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</si>
  <si>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</si>
  <si>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</si>
  <si>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</si>
  <si>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</si>
  <si>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</si>
  <si>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</si>
  <si>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</si>
  <si>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</si>
  <si>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</si>
  <si>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</si>
  <si>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</si>
  <si>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</si>
  <si>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</si>
  <si>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</si>
  <si>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</si>
  <si>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</si>
  <si>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</si>
  <si>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</si>
  <si>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</si>
  <si>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</si>
  <si>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</si>
  <si>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</si>
  <si>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</si>
  <si>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</si>
  <si>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</si>
  <si>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</si>
  <si>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</si>
  <si>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</si>
  <si>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</si>
  <si>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</si>
  <si>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</si>
  <si>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</si>
  <si>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</si>
  <si>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</si>
  <si>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</si>
  <si>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</si>
  <si>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</si>
  <si>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</si>
  <si>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</si>
  <si>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</si>
  <si>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</si>
  <si>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</si>
  <si>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</si>
  <si>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</si>
  <si>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</si>
  <si>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</si>
  <si>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</si>
  <si>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</si>
  <si>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</si>
  <si>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</si>
  <si>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</si>
  <si>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</si>
  <si>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</si>
  <si>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</si>
  <si>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</si>
  <si>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</si>
  <si>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</si>
  <si>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</si>
  <si>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</si>
  <si>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</si>
  <si>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</si>
  <si>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</si>
  <si>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</si>
  <si>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</si>
  <si>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</si>
  <si>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</si>
  <si>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</si>
  <si>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</si>
  <si>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</si>
  <si>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</si>
  <si>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</si>
  <si>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</si>
  <si>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</si>
  <si>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</si>
  <si>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</si>
  <si>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</si>
  <si>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</si>
  <si>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</si>
  <si>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</si>
  <si>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</si>
  <si>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</si>
  <si>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</si>
  <si>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</si>
  <si>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</si>
  <si>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</si>
  <si>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</si>
  <si>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</si>
  <si>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</si>
  <si>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</si>
  <si>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</si>
  <si>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</si>
  <si>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</si>
  <si>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</si>
  <si>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</si>
  <si>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</si>
  <si>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</si>
  <si>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</si>
  <si>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</si>
  <si>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</si>
  <si>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</si>
  <si>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</si>
  <si>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</si>
  <si>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</si>
  <si>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</si>
  <si>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</si>
  <si>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</si>
  <si>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</si>
  <si>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</si>
  <si>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</si>
  <si>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</si>
  <si>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</si>
  <si>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</si>
  <si>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</si>
  <si>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</si>
  <si>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</si>
  <si>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</si>
  <si>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</si>
  <si>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</si>
  <si>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</si>
  <si>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</si>
  <si>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</si>
  <si>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</si>
  <si>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</si>
  <si>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</si>
  <si>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</si>
  <si>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</si>
  <si>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</si>
  <si>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</si>
  <si>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</si>
  <si>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</si>
  <si>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</si>
  <si>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</si>
  <si>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</si>
  <si>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</si>
  <si>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</si>
  <si>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</si>
  <si>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</si>
  <si>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</si>
  <si>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</si>
  <si>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</si>
  <si>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</si>
  <si>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</si>
  <si>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</si>
  <si>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</si>
  <si>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</si>
  <si>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</si>
  <si>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</si>
  <si>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</si>
  <si>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</si>
  <si>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</si>
  <si>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</si>
  <si>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</si>
  <si>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</si>
  <si>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</si>
  <si>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</si>
  <si>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</si>
  <si>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</si>
  <si>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</si>
  <si>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</si>
  <si>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</si>
  <si>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</si>
  <si>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</si>
  <si>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</si>
  <si>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</si>
  <si>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</si>
  <si>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</si>
  <si>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</si>
  <si>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</si>
  <si>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</si>
  <si>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</si>
  <si>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</si>
  <si>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</si>
  <si>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</si>
  <si>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</si>
  <si>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</si>
  <si>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</si>
  <si>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</si>
  <si>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</si>
  <si>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</si>
  <si>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</si>
  <si>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</si>
  <si>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</si>
  <si>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</si>
  <si>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</si>
  <si>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</si>
  <si>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</si>
  <si>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</si>
  <si>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</si>
  <si>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</si>
  <si>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</si>
  <si>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</si>
  <si>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</si>
  <si>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</si>
  <si>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</si>
  <si>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</si>
  <si>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</si>
  <si>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</si>
  <si>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</si>
  <si>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</si>
  <si>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</si>
  <si>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</si>
  <si>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</si>
  <si>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</si>
  <si>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</si>
  <si>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</si>
  <si>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</si>
  <si>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</si>
  <si>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</si>
  <si>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</si>
  <si>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</si>
  <si>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</si>
  <si>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</si>
  <si>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</si>
  <si>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</si>
  <si>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</si>
  <si>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</si>
  <si>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</si>
  <si>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</si>
  <si>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</si>
  <si>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</si>
  <si>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</si>
  <si>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</si>
  <si>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</si>
  <si>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</si>
  <si>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</si>
  <si>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</si>
  <si>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</si>
  <si>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</si>
  <si>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</si>
  <si>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</si>
  <si>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</si>
  <si>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</si>
  <si>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</si>
  <si>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</si>
  <si>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</si>
  <si>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</si>
  <si>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</si>
  <si>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</si>
  <si>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</si>
  <si>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</si>
  <si>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</si>
  <si>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</si>
  <si>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</si>
  <si>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</si>
  <si>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</si>
  <si>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</si>
  <si>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</si>
  <si>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</si>
  <si>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</si>
  <si>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</si>
  <si>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</si>
  <si>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</si>
  <si>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</si>
  <si>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</si>
  <si>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</si>
  <si>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</si>
  <si>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</si>
  <si>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</si>
  <si>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</si>
  <si>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</si>
  <si>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</si>
  <si>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</si>
  <si>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</si>
  <si>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</si>
  <si>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</si>
  <si>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</si>
  <si>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</si>
  <si>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</si>
  <si>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</si>
  <si>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</si>
  <si>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</si>
  <si>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</si>
  <si>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</si>
  <si>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</si>
  <si>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</si>
  <si>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</si>
  <si>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</si>
  <si>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</si>
  <si>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</si>
  <si>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</si>
  <si>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</si>
  <si>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</si>
  <si>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</si>
  <si>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</si>
  <si>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</si>
  <si>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</si>
  <si>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</si>
  <si>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</si>
  <si>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</si>
  <si>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</si>
  <si>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</si>
  <si>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</si>
  <si>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</si>
  <si>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</si>
  <si>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</si>
  <si>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</si>
  <si>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</si>
  <si>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</si>
  <si>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</si>
  <si>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</si>
  <si>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</si>
  <si>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</si>
  <si>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</si>
  <si>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</si>
  <si>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</si>
  <si>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</si>
  <si>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</si>
  <si>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</si>
  <si>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</si>
  <si>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</si>
  <si>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</si>
  <si>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</si>
  <si>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</si>
  <si>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</si>
  <si>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</si>
  <si>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</si>
  <si>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</si>
  <si>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</si>
  <si>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</si>
  <si>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</si>
  <si>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</si>
  <si>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</si>
  <si>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</si>
  <si>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</si>
  <si>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</si>
  <si>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</si>
  <si>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</si>
  <si>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</si>
  <si>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</si>
  <si>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</si>
  <si>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</si>
  <si>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</si>
  <si>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</si>
  <si>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</si>
  <si>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</si>
  <si>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</si>
  <si>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</si>
  <si>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</si>
  <si>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</si>
  <si>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</si>
  <si>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</si>
  <si>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</si>
  <si>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</si>
  <si>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</si>
  <si>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</si>
  <si>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</si>
  <si>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</si>
  <si>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</si>
  <si>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</si>
  <si>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</si>
  <si>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</si>
  <si>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</si>
  <si>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</si>
  <si>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</si>
  <si>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</si>
  <si>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</si>
  <si>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</si>
  <si>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</si>
  <si>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</si>
  <si>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</si>
  <si>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</si>
  <si>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</si>
  <si>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</si>
  <si>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</si>
  <si>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</si>
  <si>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</si>
  <si>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</si>
  <si>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</si>
  <si>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</si>
  <si>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</si>
  <si>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</si>
  <si>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</si>
  <si>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</si>
  <si>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</si>
  <si>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</si>
  <si>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</si>
  <si>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</si>
  <si>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</si>
  <si>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</si>
  <si>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</si>
  <si>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</si>
  <si>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</si>
  <si>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</si>
  <si>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</si>
  <si>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</si>
  <si>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</si>
  <si>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</si>
  <si>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</si>
  <si>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</si>
  <si>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</si>
  <si>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</si>
  <si>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</si>
  <si>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</si>
  <si>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</si>
  <si>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</si>
  <si>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</si>
  <si>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</si>
  <si>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</si>
  <si>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</si>
  <si>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</si>
  <si>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</si>
  <si>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</si>
  <si>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</si>
  <si>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</si>
  <si>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</si>
  <si>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</si>
  <si>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</si>
  <si>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</si>
  <si>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</si>
  <si>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</si>
  <si>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</si>
  <si>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</si>
  <si>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</si>
  <si>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</si>
  <si>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</si>
  <si>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</si>
  <si>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</si>
  <si>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</si>
  <si>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</si>
  <si>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</si>
  <si>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</si>
  <si>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</si>
  <si>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</si>
  <si>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</si>
  <si>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</si>
  <si>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</si>
  <si>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</si>
  <si>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</si>
  <si>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</si>
  <si>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</si>
  <si>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</si>
  <si>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</si>
  <si>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</si>
  <si>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</si>
  <si>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</si>
  <si>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</si>
  <si>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</si>
  <si>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</si>
  <si>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</si>
  <si>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</si>
  <si>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</si>
  <si>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</si>
  <si>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</si>
  <si>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</si>
  <si>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</si>
  <si>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</si>
  <si>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</si>
  <si>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</si>
  <si>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</si>
  <si>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</si>
  <si>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</si>
  <si>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</si>
  <si>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</si>
  <si>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</si>
  <si>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</si>
  <si>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</si>
  <si>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</si>
  <si>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</si>
  <si>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</si>
  <si>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</si>
  <si>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</si>
  <si>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</si>
  <si>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</si>
  <si>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</si>
  <si>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</si>
  <si>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</si>
  <si>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</si>
  <si>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</si>
  <si>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</si>
  <si>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</si>
  <si>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</si>
  <si>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</si>
  <si>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</si>
  <si>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</si>
  <si>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</si>
  <si>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</si>
  <si>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</si>
  <si>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</si>
  <si>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</si>
  <si>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</si>
  <si>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</si>
  <si>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</si>
  <si>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</si>
  <si>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</si>
  <si>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</si>
  <si>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</si>
  <si>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</si>
  <si>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</si>
  <si>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</si>
  <si>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</si>
  <si>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</si>
  <si>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</si>
  <si>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</si>
  <si>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</si>
  <si>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</si>
  <si>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</si>
  <si>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</si>
  <si>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</si>
  <si>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</si>
  <si>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</si>
  <si>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</si>
  <si>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</si>
  <si>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</si>
  <si>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</si>
  <si>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</si>
  <si>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</si>
  <si>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</si>
  <si>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</si>
  <si>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</si>
  <si>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</si>
  <si>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</si>
  <si>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</si>
  <si>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</si>
  <si>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</si>
  <si>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</si>
  <si>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</si>
  <si>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</si>
  <si>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</si>
  <si>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</si>
  <si>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</si>
  <si>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</si>
  <si>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</si>
  <si>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</si>
  <si>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</si>
  <si>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</si>
  <si>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</si>
  <si>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</si>
  <si>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</si>
  <si>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</si>
  <si>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</si>
  <si>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</si>
  <si>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</si>
  <si>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</si>
  <si>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</si>
  <si>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</si>
  <si>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</si>
  <si>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</si>
  <si>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</si>
  <si>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</si>
  <si>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</si>
  <si>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</si>
  <si>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</si>
  <si>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</si>
  <si>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</si>
  <si>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</si>
  <si>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</si>
  <si>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</si>
  <si>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</si>
  <si>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</si>
  <si>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</si>
  <si>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</si>
  <si>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</si>
  <si>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</si>
  <si>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</si>
  <si>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</si>
  <si>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</si>
  <si>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</si>
  <si>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</si>
  <si>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</si>
  <si>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</si>
  <si>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</si>
  <si>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</si>
  <si>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</si>
  <si>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</si>
  <si>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</si>
  <si>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</si>
  <si>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</si>
  <si>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</si>
  <si>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</si>
  <si>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</si>
  <si>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</si>
  <si>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</si>
  <si>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</si>
  <si>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</si>
  <si>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</si>
  <si>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</si>
  <si>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</si>
  <si>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</si>
  <si>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</si>
  <si>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</si>
  <si>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</si>
  <si>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</si>
  <si>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</si>
  <si>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</si>
  <si>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</si>
  <si>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</si>
  <si>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</si>
  <si>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</si>
  <si>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</si>
  <si>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</si>
  <si>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</si>
  <si>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</si>
  <si>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</si>
  <si>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</si>
  <si>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</si>
  <si>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</si>
  <si>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</si>
  <si>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</si>
  <si>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</si>
  <si>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</si>
  <si>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</si>
  <si>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</si>
  <si>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</si>
  <si>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</si>
  <si>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</si>
  <si>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</si>
  <si>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</si>
  <si>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</si>
  <si>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</si>
  <si>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</si>
  <si>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</si>
  <si>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</si>
  <si>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</si>
  <si>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</si>
  <si>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</si>
  <si>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</si>
  <si>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</si>
  <si>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</si>
  <si>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</si>
  <si>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</si>
  <si>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</si>
  <si>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</si>
  <si>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</si>
  <si>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</si>
  <si>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</si>
  <si>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</si>
  <si>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</si>
  <si>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</si>
  <si>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</si>
  <si>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</si>
  <si>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</si>
  <si>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</si>
  <si>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</si>
  <si>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</si>
  <si>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</si>
  <si>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</si>
  <si>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</si>
  <si>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</si>
  <si>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</si>
  <si>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</si>
  <si>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</si>
  <si>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</si>
  <si>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</si>
  <si>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</si>
  <si>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</si>
  <si>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</si>
  <si>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</si>
  <si>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</si>
  <si>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</si>
  <si>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</si>
  <si>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</si>
  <si>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</si>
  <si>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</si>
  <si>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</si>
  <si>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</si>
  <si>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</si>
  <si>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</si>
  <si>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</si>
  <si>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</si>
  <si>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</si>
  <si>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</si>
  <si>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</si>
  <si>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</si>
  <si>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</si>
  <si>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</si>
  <si>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</si>
  <si>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</si>
  <si>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</si>
  <si>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</si>
  <si>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</si>
  <si>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</si>
  <si>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</si>
  <si>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</si>
  <si>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</si>
  <si>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</si>
  <si>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</si>
  <si>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</si>
  <si>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</si>
  <si>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</si>
  <si>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</si>
  <si>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</si>
  <si>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</si>
  <si>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</si>
  <si>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</si>
  <si>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</si>
  <si>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</si>
  <si>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</si>
  <si>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</si>
  <si>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</si>
  <si>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</si>
  <si>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</si>
  <si>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</si>
  <si>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</si>
  <si>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</si>
  <si>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</si>
  <si>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</si>
  <si>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</si>
  <si>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</si>
  <si>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</si>
  <si>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</si>
  <si>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</si>
  <si>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</si>
  <si>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</si>
  <si>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</si>
  <si>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</si>
  <si>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</si>
  <si>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</si>
  <si>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</si>
  <si>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</si>
  <si>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</si>
  <si>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</si>
  <si>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</si>
  <si>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</si>
  <si>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</si>
  <si>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</si>
  <si>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</si>
  <si>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</si>
  <si>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</si>
  <si>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</si>
  <si>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</si>
  <si>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</si>
  <si>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</si>
  <si>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</si>
  <si>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</si>
  <si>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</si>
  <si>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</si>
  <si>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</si>
  <si>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</si>
  <si>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</si>
  <si>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</si>
  <si>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</si>
  <si>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</si>
  <si>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</si>
  <si>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</si>
  <si>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</si>
  <si>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</si>
  <si>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</si>
  <si>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</si>
  <si>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</si>
  <si>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</si>
  <si>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</si>
  <si>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</si>
  <si>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</si>
  <si>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</si>
  <si>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</si>
  <si>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</si>
  <si>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</si>
  <si>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</si>
  <si>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</si>
  <si>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</si>
  <si>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</si>
  <si>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</si>
  <si>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</si>
  <si>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</si>
  <si>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</si>
  <si>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</si>
  <si>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</si>
  <si>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</si>
  <si>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</si>
  <si>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</si>
  <si>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</si>
  <si>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</si>
  <si>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</si>
  <si>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</si>
  <si>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</si>
  <si>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</si>
  <si>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</si>
  <si>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</si>
  <si>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</si>
  <si>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</si>
  <si>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</si>
  <si>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</si>
  <si>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</si>
  <si>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</si>
  <si>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</si>
  <si>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</si>
  <si>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</si>
  <si>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</si>
  <si>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</si>
  <si>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</si>
  <si>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</si>
  <si>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</si>
  <si>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</si>
  <si>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</si>
  <si>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</si>
  <si>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</si>
  <si>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</si>
  <si>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</si>
  <si>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</si>
  <si>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</si>
  <si>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</si>
  <si>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</si>
  <si>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</si>
  <si>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</si>
  <si>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</si>
  <si>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</si>
  <si>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</si>
  <si>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</si>
  <si>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</si>
  <si>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</si>
  <si>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</si>
  <si>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</si>
  <si>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</si>
  <si>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</si>
  <si>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</si>
  <si>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</si>
  <si>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</si>
  <si>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</si>
  <si>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</si>
  <si>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</si>
  <si>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</si>
  <si>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</si>
  <si>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</si>
  <si>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</si>
  <si>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</si>
  <si>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</si>
  <si>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</si>
  <si>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</si>
  <si>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</si>
  <si>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</si>
  <si>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</si>
  <si>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</si>
  <si>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</si>
  <si>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</si>
  <si>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</si>
  <si>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</si>
  <si>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</si>
  <si>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</si>
  <si>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</si>
  <si>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</si>
  <si>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</si>
  <si>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</si>
  <si>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</si>
  <si>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</si>
  <si>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</si>
  <si>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</si>
  <si>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</si>
  <si>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</si>
  <si>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</si>
  <si>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</si>
  <si>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</si>
  <si>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</si>
  <si>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</si>
  <si>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</si>
  <si>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</si>
  <si>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</si>
  <si>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</si>
  <si>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</si>
  <si>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</si>
  <si>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</si>
  <si>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</si>
  <si>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</si>
  <si>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</si>
  <si>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</si>
  <si>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</si>
  <si>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</si>
  <si>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</si>
  <si>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</si>
  <si>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</si>
  <si>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</si>
  <si>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</si>
  <si>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</si>
  <si>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</si>
  <si>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</si>
  <si>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</si>
  <si>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</si>
  <si>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</si>
  <si>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</si>
  <si>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</si>
  <si>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</si>
  <si>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</si>
  <si>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</si>
  <si>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</si>
  <si>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</si>
  <si>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</si>
  <si>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</si>
  <si>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</si>
  <si>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</si>
  <si>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</si>
  <si>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</si>
  <si>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</si>
  <si>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</si>
  <si>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</si>
  <si>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</si>
  <si>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</si>
  <si>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</si>
  <si>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</si>
  <si>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</si>
  <si>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</si>
  <si>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</si>
  <si>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</si>
  <si>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</si>
  <si>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</si>
  <si>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</si>
  <si>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</si>
  <si>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</si>
  <si>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</si>
  <si>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</si>
  <si>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</si>
  <si>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</si>
  <si>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</si>
  <si>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</si>
  <si>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</si>
  <si>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</si>
  <si>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</si>
  <si>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</si>
  <si>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</si>
  <si>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</si>
  <si>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</si>
  <si>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</si>
  <si>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</si>
  <si>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</si>
  <si>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</si>
  <si>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</si>
  <si>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</si>
  <si>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</si>
  <si>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</si>
  <si>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</si>
  <si>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</si>
  <si>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</si>
  <si>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</si>
  <si>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</si>
  <si>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</si>
  <si>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</si>
  <si>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</si>
  <si>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</si>
  <si>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</si>
  <si>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</si>
  <si>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</si>
  <si>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</si>
  <si>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</si>
  <si>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</si>
  <si>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</si>
  <si>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</si>
  <si>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</si>
  <si>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</si>
  <si>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</si>
  <si>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</si>
  <si>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</si>
  <si>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</si>
  <si>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</si>
  <si>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</si>
  <si>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</si>
  <si>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</si>
  <si>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</si>
  <si>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</si>
  <si>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</si>
  <si>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</si>
  <si>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</si>
  <si>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</si>
  <si>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</si>
  <si>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</si>
  <si>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</si>
  <si>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</si>
  <si>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</si>
  <si>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</si>
  <si>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</si>
  <si>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</si>
  <si>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</si>
  <si>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</si>
  <si>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</si>
  <si>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</si>
  <si>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</si>
  <si>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</si>
  <si>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</si>
  <si>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</si>
  <si>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</si>
  <si>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</si>
  <si>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</si>
  <si>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</si>
  <si>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</si>
  <si>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</si>
  <si>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</si>
  <si>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</si>
  <si>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</si>
  <si>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</si>
  <si>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</si>
  <si>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</si>
  <si>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</si>
  <si>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</si>
  <si>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</si>
  <si>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</si>
  <si>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</si>
  <si>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</si>
  <si>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</si>
  <si>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</si>
  <si>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</si>
  <si>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</si>
  <si>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</si>
  <si>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</si>
  <si>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</si>
  <si>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</si>
  <si>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</si>
  <si>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</si>
  <si>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</si>
  <si>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</si>
  <si>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</si>
  <si>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</si>
  <si>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</si>
  <si>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</si>
  <si>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</si>
  <si>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</si>
  <si>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</si>
  <si>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</si>
  <si>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</si>
  <si>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</si>
  <si>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</si>
  <si>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</si>
  <si>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</si>
  <si>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</si>
  <si>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</si>
  <si>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</si>
  <si>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</si>
  <si>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</si>
  <si>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</si>
  <si>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</si>
  <si>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</si>
  <si>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</si>
  <si>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</si>
  <si>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</si>
  <si>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</si>
  <si>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</si>
  <si>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</si>
  <si>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</si>
  <si>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</si>
  <si>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</si>
  <si>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</si>
  <si>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</si>
  <si>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</si>
  <si>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</si>
  <si>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</si>
  <si>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</si>
  <si>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</si>
  <si>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</si>
  <si>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</si>
  <si>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</si>
  <si>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</si>
  <si>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</si>
  <si>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</si>
  <si>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</si>
  <si>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</si>
  <si>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</si>
  <si>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</si>
  <si>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</si>
  <si>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</si>
  <si>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</si>
  <si>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</si>
  <si>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</si>
  <si>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</si>
  <si>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</si>
  <si>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</si>
  <si>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</si>
  <si>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</si>
  <si>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</si>
  <si>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</si>
  <si>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</si>
  <si>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</si>
  <si>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</si>
  <si>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</si>
  <si>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</si>
  <si>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</si>
  <si>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</si>
  <si>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</si>
  <si>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</si>
  <si>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</si>
  <si>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</si>
  <si>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</si>
  <si>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</si>
  <si>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</si>
  <si>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</si>
  <si>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</si>
  <si>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</si>
  <si>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</si>
  <si>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</si>
  <si>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</si>
  <si>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</si>
  <si>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</si>
  <si>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</si>
  <si>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</si>
  <si>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</si>
  <si>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</si>
  <si>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</si>
  <si>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</si>
  <si>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</si>
  <si>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</si>
  <si>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</si>
  <si>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</si>
  <si>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</si>
  <si>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</si>
  <si>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</si>
  <si>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</si>
  <si>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</si>
  <si>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</si>
  <si>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</si>
  <si>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</si>
  <si>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</si>
  <si>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</si>
  <si>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</si>
  <si>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</si>
  <si>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</si>
  <si>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</si>
  <si>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</si>
  <si>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</si>
  <si>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</si>
  <si>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</si>
  <si>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</si>
  <si>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</si>
  <si>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</si>
  <si>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</si>
  <si>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</si>
  <si>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</si>
  <si>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</si>
  <si>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</si>
  <si>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</si>
  <si>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</si>
  <si>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</si>
  <si>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</si>
  <si>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</si>
  <si>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</si>
  <si>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</si>
  <si>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</si>
  <si>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</si>
  <si>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</si>
  <si>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</si>
  <si>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</si>
  <si>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</si>
  <si>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</si>
  <si>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</si>
  <si>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</si>
  <si>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</si>
  <si>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</si>
  <si>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</si>
  <si>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</si>
  <si>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</si>
  <si>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</si>
  <si>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</si>
  <si>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</si>
  <si>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</si>
  <si>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</si>
  <si>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</si>
  <si>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</si>
  <si>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</si>
  <si>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</si>
  <si>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</si>
  <si>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</si>
  <si>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</si>
  <si>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</si>
  <si>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</si>
  <si>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</si>
  <si>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</si>
  <si>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</si>
  <si>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</si>
  <si>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</si>
  <si>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</si>
  <si>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</si>
  <si>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</si>
  <si>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</si>
  <si>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</si>
  <si>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</si>
  <si>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</si>
  <si>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</si>
  <si>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</si>
  <si>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</si>
  <si>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</si>
  <si>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</si>
  <si>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</si>
  <si>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</si>
  <si>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</si>
  <si>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</si>
  <si>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</si>
  <si>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</si>
  <si>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</si>
  <si>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</si>
  <si>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</si>
  <si>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</si>
  <si>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</si>
  <si>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</si>
  <si>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</si>
  <si>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</si>
  <si>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</si>
  <si>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</si>
  <si>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</si>
  <si>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</si>
  <si>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</si>
  <si>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</si>
  <si>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</si>
  <si>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</si>
  <si>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</si>
  <si>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</si>
  <si>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</si>
  <si>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</si>
  <si>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</si>
  <si>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</si>
  <si>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</si>
  <si>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</si>
  <si>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</si>
  <si>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</si>
  <si>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</si>
  <si>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</si>
  <si>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</si>
  <si>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</si>
  <si>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</si>
  <si>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</si>
  <si>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</si>
  <si>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</si>
  <si>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</si>
  <si>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</si>
  <si>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</si>
  <si>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</si>
  <si>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</si>
  <si>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</si>
  <si>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</si>
  <si>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</si>
  <si>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</si>
  <si>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</si>
  <si>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</si>
  <si>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</si>
  <si>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</si>
  <si>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</si>
  <si>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</si>
  <si>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</si>
  <si>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</si>
  <si>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</si>
  <si>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</si>
  <si>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</si>
  <si>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</si>
  <si>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</si>
  <si>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</si>
  <si>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</si>
  <si>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</si>
  <si>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</si>
  <si>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</si>
  <si>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</si>
  <si>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</si>
  <si>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</si>
  <si>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</si>
  <si>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</si>
  <si>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</si>
  <si>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</si>
  <si>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</si>
  <si>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</si>
  <si>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</si>
  <si>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</si>
  <si>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</si>
  <si>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</si>
  <si>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</si>
  <si>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</si>
  <si>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</si>
  <si>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</si>
  <si>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</si>
  <si>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</si>
  <si>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</si>
  <si>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</si>
  <si>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</si>
  <si>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</si>
  <si>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</si>
  <si>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</si>
  <si>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</si>
  <si>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</si>
  <si>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</si>
  <si>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</si>
  <si>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</si>
  <si>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</si>
  <si>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</si>
  <si>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</si>
  <si>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</si>
  <si>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</si>
  <si>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</si>
  <si>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</si>
  <si>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</si>
  <si>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</si>
  <si>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</si>
  <si>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</si>
  <si>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</si>
  <si>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</si>
  <si>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</si>
  <si>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</si>
  <si>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</si>
  <si>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</si>
  <si>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</si>
  <si>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</si>
  <si>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</si>
  <si>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</si>
  <si>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</si>
  <si>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</si>
  <si>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</si>
  <si>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</si>
  <si>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</si>
  <si>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</si>
  <si>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</si>
  <si>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</si>
  <si>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</si>
  <si>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</si>
  <si>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</si>
  <si>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</si>
  <si>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</si>
  <si>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</si>
  <si>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</si>
  <si>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</si>
  <si>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</si>
  <si>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</si>
  <si>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</si>
  <si>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</si>
  <si>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</si>
  <si>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</si>
  <si>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</si>
  <si>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</si>
  <si>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</si>
  <si>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</si>
  <si>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</si>
  <si>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</si>
  <si>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</si>
  <si>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</si>
  <si>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</si>
  <si>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</si>
  <si>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</si>
  <si>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</si>
  <si>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</si>
  <si>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</si>
  <si>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</si>
  <si>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</si>
  <si>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</si>
  <si>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</si>
  <si>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</si>
  <si>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</si>
  <si>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</si>
  <si>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</si>
  <si>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</si>
  <si>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</si>
  <si>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</si>
  <si>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</si>
  <si>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</si>
  <si>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</si>
  <si>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</si>
  <si>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</si>
  <si>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</si>
  <si>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</si>
  <si>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</si>
  <si>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</si>
  <si>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</si>
  <si>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</si>
  <si>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</si>
  <si>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</si>
  <si>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</si>
  <si>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</si>
  <si>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</si>
  <si>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</si>
  <si>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</si>
  <si>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</si>
  <si>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</si>
  <si>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</si>
  <si>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</si>
  <si>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</si>
  <si>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</si>
  <si>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</si>
  <si>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</si>
  <si>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</si>
  <si>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</si>
  <si>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</si>
  <si>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</si>
  <si>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</si>
  <si>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</si>
  <si>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</si>
  <si>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</si>
  <si>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</si>
  <si>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</si>
  <si>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</si>
  <si>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</si>
  <si>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</si>
  <si>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</si>
  <si>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</si>
  <si>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</si>
  <si>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</si>
  <si>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</si>
  <si>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</si>
  <si>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</si>
  <si>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</si>
  <si>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</si>
  <si>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</si>
  <si>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</si>
  <si>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</si>
  <si>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</si>
  <si>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</si>
  <si>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</si>
  <si>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</si>
  <si>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</si>
  <si>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</si>
  <si>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</si>
  <si>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</si>
  <si>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</si>
  <si>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</si>
  <si>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</si>
  <si>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</si>
  <si>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</si>
  <si>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</si>
  <si>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</si>
  <si>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</si>
  <si>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</si>
  <si>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</si>
  <si>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</si>
  <si>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</si>
  <si>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</si>
  <si>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</si>
  <si>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</si>
  <si>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</si>
  <si>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</si>
  <si>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</si>
  <si>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</si>
  <si>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</si>
  <si>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</si>
  <si>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</si>
  <si>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</si>
  <si>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</si>
  <si>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</si>
  <si>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</si>
  <si>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</si>
  <si>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</si>
  <si>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</si>
  <si>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</si>
  <si>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</si>
  <si>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</si>
  <si>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</si>
  <si>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</si>
  <si>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</si>
  <si>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</si>
  <si>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</si>
  <si>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</si>
  <si>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</si>
  <si>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</si>
  <si>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</si>
  <si>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</si>
  <si>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</si>
  <si>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</si>
  <si>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</si>
  <si>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</si>
  <si>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</si>
  <si>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</si>
  <si>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</si>
  <si>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</si>
  <si>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</si>
  <si>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</si>
  <si>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</si>
  <si>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</si>
  <si>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</si>
  <si>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</si>
  <si>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</si>
  <si>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</si>
  <si>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</si>
  <si>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</si>
  <si>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</si>
  <si>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</si>
  <si>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</si>
  <si>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</si>
  <si>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</si>
  <si>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</si>
  <si>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</si>
  <si>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</si>
  <si>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</si>
  <si>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</si>
  <si>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</si>
  <si>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</si>
  <si>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</si>
  <si>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</si>
  <si>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</si>
  <si>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</si>
  <si>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</si>
  <si>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</si>
  <si>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</si>
  <si>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</si>
  <si>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</si>
  <si>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</si>
  <si>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</si>
  <si>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</si>
  <si>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</si>
  <si>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</si>
  <si>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</si>
  <si>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</si>
  <si>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</si>
  <si>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</si>
  <si>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</si>
  <si>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</si>
  <si>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</si>
  <si>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</si>
  <si>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</si>
  <si>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</si>
  <si>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</si>
  <si>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</si>
  <si>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</si>
  <si>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</si>
  <si>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</si>
  <si>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</si>
  <si>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</si>
  <si>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</si>
  <si>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</si>
  <si>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</si>
  <si>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</si>
  <si>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</si>
  <si>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</si>
  <si>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</si>
  <si>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</si>
  <si>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</si>
  <si>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</si>
  <si>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</si>
  <si>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</si>
  <si>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</si>
  <si>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</si>
  <si>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</si>
  <si>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</si>
  <si>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</si>
  <si>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</si>
  <si>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</si>
  <si>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</si>
  <si>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</si>
  <si>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</si>
  <si>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</si>
  <si>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</si>
  <si>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</si>
  <si>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</si>
  <si>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</si>
  <si>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</si>
  <si>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</si>
  <si>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</si>
  <si>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</si>
  <si>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</si>
  <si>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</si>
  <si>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</si>
  <si>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</si>
  <si>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</si>
  <si>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</si>
  <si>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</si>
  <si>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</si>
  <si>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</si>
  <si>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</si>
  <si>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</si>
  <si>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</si>
  <si>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</si>
  <si>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</si>
  <si>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</si>
  <si>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</si>
  <si>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</si>
  <si>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</si>
  <si>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</si>
  <si>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</si>
  <si>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</si>
  <si>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</si>
  <si>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</si>
  <si>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</si>
  <si>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</si>
  <si>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</si>
  <si>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</si>
  <si>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</si>
  <si>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</si>
  <si>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</si>
  <si>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</si>
  <si>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</si>
  <si>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</si>
  <si>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</si>
  <si>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</si>
  <si>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</si>
  <si>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</si>
  <si>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</si>
  <si>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</si>
  <si>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</si>
  <si>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</si>
  <si>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</si>
  <si>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</si>
  <si>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</si>
  <si>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</si>
  <si>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</si>
  <si>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</si>
  <si>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</si>
  <si>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</si>
  <si>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</si>
  <si>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</si>
  <si>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</si>
  <si>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</si>
  <si>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</si>
  <si>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</si>
  <si>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</si>
  <si>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</si>
  <si>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</si>
  <si>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</si>
  <si>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</si>
  <si>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</si>
  <si>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</si>
  <si>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</si>
  <si>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</si>
  <si>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</si>
  <si>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</si>
  <si>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</si>
  <si>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</si>
  <si>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</si>
  <si>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</si>
  <si>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</si>
  <si>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</si>
  <si>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</si>
  <si>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</si>
  <si>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</si>
  <si>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</si>
  <si>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</si>
  <si>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</si>
  <si>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</si>
  <si>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</si>
  <si>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</si>
  <si>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</si>
  <si>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</si>
  <si>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</si>
  <si>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</si>
  <si>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</si>
  <si>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</si>
  <si>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</si>
  <si>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</si>
  <si>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</si>
  <si>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</si>
  <si>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</si>
  <si>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</si>
  <si>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</si>
  <si>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</si>
  <si>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</si>
  <si>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</si>
  <si>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</si>
  <si>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</si>
  <si>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</si>
  <si>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</si>
  <si>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</si>
  <si>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</si>
  <si>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</si>
  <si>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</si>
  <si>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</si>
  <si>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</si>
  <si>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</si>
  <si>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</si>
  <si>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</si>
  <si>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</si>
  <si>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</si>
  <si>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</si>
  <si>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</si>
  <si>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</si>
  <si>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</si>
  <si>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</si>
  <si>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</si>
  <si>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</si>
  <si>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</si>
  <si>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</si>
  <si>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</si>
  <si>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</si>
  <si>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</si>
  <si>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</si>
  <si>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</si>
  <si>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</si>
  <si>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</si>
  <si>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</si>
  <si>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</si>
  <si>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</si>
  <si>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</si>
  <si>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</si>
  <si>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</si>
  <si>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</si>
  <si>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</si>
  <si>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</si>
  <si>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</si>
  <si>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</si>
  <si>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</si>
  <si>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</si>
  <si>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</si>
  <si>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</si>
  <si>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</si>
  <si>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</si>
  <si>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</si>
  <si>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</si>
  <si>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</si>
  <si>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</si>
  <si>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</si>
  <si>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</si>
  <si>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</si>
  <si>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</si>
  <si>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</si>
  <si>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</si>
  <si>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</si>
  <si>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</si>
  <si>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</si>
  <si>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</si>
  <si>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</si>
  <si>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</si>
  <si>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</si>
  <si>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</si>
  <si>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</si>
  <si>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</si>
  <si>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</si>
  <si>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</si>
  <si>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</si>
  <si>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</si>
  <si>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</si>
  <si>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</si>
  <si>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</si>
  <si>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</si>
  <si>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</si>
  <si>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</si>
  <si>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</si>
  <si>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</si>
  <si>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</si>
  <si>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</si>
  <si>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</si>
  <si>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</si>
  <si>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</si>
  <si>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</si>
  <si>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</si>
  <si>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</si>
  <si>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</si>
  <si>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</si>
  <si>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</si>
  <si>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</si>
  <si>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</si>
  <si>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</si>
  <si>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</si>
  <si>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</si>
  <si>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</si>
  <si>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</si>
  <si>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</si>
  <si>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</si>
  <si>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</si>
  <si>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</si>
  <si>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</si>
  <si>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</si>
  <si>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</si>
  <si>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</si>
  <si>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</si>
  <si>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</si>
  <si>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</si>
  <si>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</si>
  <si>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</si>
  <si>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</si>
  <si>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</si>
  <si>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</si>
  <si>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</si>
  <si>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</si>
  <si>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</si>
  <si>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</si>
  <si>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</si>
  <si>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</si>
  <si>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</si>
  <si>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</si>
  <si>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</si>
  <si>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</si>
  <si>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</si>
  <si>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</si>
  <si>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</si>
  <si>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</si>
  <si>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</si>
  <si>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</si>
  <si>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</si>
  <si>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</si>
  <si>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</si>
  <si>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</si>
  <si>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</si>
  <si>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</si>
  <si>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</si>
  <si>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</si>
  <si>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</si>
  <si>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</si>
  <si>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</si>
  <si>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</si>
  <si>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</si>
  <si>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</si>
  <si>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</si>
  <si>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</si>
  <si>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</si>
  <si>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</si>
  <si>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</si>
  <si>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</si>
  <si>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</si>
  <si>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</si>
  <si>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</si>
  <si>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</si>
  <si>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</si>
  <si>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</si>
  <si>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</si>
  <si>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</si>
  <si>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</si>
  <si>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</si>
  <si>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</si>
  <si>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</si>
  <si>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</si>
  <si>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</si>
  <si>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</si>
  <si>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</si>
  <si>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</si>
  <si>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</si>
  <si>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</si>
  <si>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</si>
  <si>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</si>
  <si>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</si>
  <si>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</si>
  <si>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</si>
  <si>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</si>
  <si>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</si>
  <si>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</si>
  <si>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</si>
  <si>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</si>
  <si>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</si>
  <si>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</si>
  <si>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</si>
  <si>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</si>
  <si>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</si>
  <si>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</si>
  <si>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</si>
  <si>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</si>
  <si>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</si>
  <si>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</si>
  <si>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</si>
  <si>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</si>
  <si>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</si>
  <si>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</si>
  <si>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</si>
  <si>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</si>
  <si>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</si>
  <si>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</si>
  <si>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</si>
  <si>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</si>
  <si>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</si>
  <si>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</si>
  <si>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</si>
  <si>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</si>
  <si>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</si>
  <si>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</si>
  <si>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</si>
  <si>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</si>
  <si>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</si>
  <si>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</si>
  <si>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</si>
  <si>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</si>
  <si>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</si>
  <si>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</si>
  <si>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</si>
  <si>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</si>
  <si>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</si>
  <si>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</si>
  <si>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</si>
  <si>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</si>
  <si>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</si>
  <si>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</si>
  <si>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</si>
  <si>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</si>
  <si>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</si>
  <si>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</si>
  <si>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</si>
  <si>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</si>
  <si>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</si>
  <si>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</si>
  <si>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</si>
  <si>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</si>
  <si>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</si>
  <si>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</si>
  <si>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</si>
  <si>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</si>
  <si>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</si>
  <si>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</si>
  <si>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</si>
  <si>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</si>
  <si>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</si>
  <si>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</si>
  <si>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</si>
  <si>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</si>
  <si>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</si>
  <si>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</si>
  <si>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</si>
  <si>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</si>
  <si>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</si>
  <si>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</si>
  <si>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</si>
  <si>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</si>
  <si>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</si>
  <si>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</si>
  <si>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</si>
  <si>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</si>
  <si>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</si>
  <si>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</si>
  <si>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</si>
  <si>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</si>
  <si>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</si>
  <si>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</si>
  <si>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</si>
  <si>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</si>
  <si>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</si>
  <si>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</si>
  <si>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</si>
  <si>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</si>
  <si>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</si>
  <si>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</si>
  <si>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</si>
  <si>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</si>
  <si>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</si>
  <si>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</si>
  <si>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</si>
  <si>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</si>
  <si>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</si>
  <si>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</si>
  <si>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</si>
  <si>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</si>
  <si>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</si>
  <si>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</si>
  <si>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</si>
  <si>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</si>
  <si>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</si>
  <si>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</si>
  <si>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</si>
  <si>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</si>
  <si>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</si>
  <si>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</si>
  <si>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</si>
  <si>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</si>
  <si>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</si>
  <si>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</si>
  <si>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</si>
  <si>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</si>
  <si>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</si>
  <si>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</si>
  <si>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</si>
  <si>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</si>
  <si>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</si>
  <si>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</si>
  <si>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</si>
  <si>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</si>
  <si>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</si>
  <si>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</si>
  <si>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</si>
  <si>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</si>
  <si>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</si>
  <si>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</si>
  <si>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</si>
  <si>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</si>
  <si>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</si>
  <si>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</si>
  <si>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</si>
  <si>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</si>
  <si>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</si>
  <si>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</si>
  <si>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</si>
  <si>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</si>
  <si>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</si>
  <si>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</si>
  <si>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</si>
  <si>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</si>
  <si>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</si>
  <si>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</si>
  <si>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</si>
  <si>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</si>
  <si>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</si>
  <si>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</si>
  <si>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</si>
  <si>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</si>
  <si>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</si>
  <si>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</si>
  <si>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</si>
  <si>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</si>
  <si>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</si>
  <si>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</si>
  <si>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</si>
  <si>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</si>
  <si>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</si>
  <si>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</si>
  <si>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</si>
  <si>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</si>
  <si>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</si>
  <si>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</si>
  <si>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</si>
  <si>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</si>
  <si>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</si>
  <si>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</si>
  <si>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</si>
  <si>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</si>
  <si>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</si>
  <si>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</si>
  <si>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</si>
  <si>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</si>
  <si>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</si>
  <si>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</si>
  <si>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</si>
  <si>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</si>
  <si>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</si>
  <si>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</si>
  <si>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</si>
  <si>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</si>
  <si>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</si>
  <si>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</si>
  <si>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</si>
  <si>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</si>
  <si>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</si>
  <si>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</si>
  <si>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</si>
  <si>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</si>
  <si>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</si>
  <si>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</si>
  <si>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</si>
  <si>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</si>
  <si>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</si>
  <si>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</si>
  <si>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</si>
  <si>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</si>
  <si>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</si>
  <si>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</si>
  <si>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</si>
  <si>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</si>
  <si>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</si>
  <si>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</si>
  <si>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</si>
  <si>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</si>
  <si>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</si>
  <si>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</si>
  <si>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</si>
  <si>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</si>
  <si>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</si>
  <si>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</si>
  <si>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</si>
  <si>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</si>
  <si>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</si>
  <si>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</si>
  <si>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</si>
  <si>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</si>
  <si>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</si>
  <si>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</si>
  <si>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</si>
  <si>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</si>
  <si>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</si>
  <si>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</si>
  <si>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</si>
  <si>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</si>
  <si>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</si>
  <si>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</si>
  <si>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</si>
  <si>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</si>
  <si>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</si>
  <si>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</si>
  <si>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</si>
  <si>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</si>
  <si>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</si>
  <si>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</si>
  <si>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</si>
  <si>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</si>
  <si>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</si>
  <si>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</si>
  <si>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</si>
  <si>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</si>
  <si>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</si>
  <si>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</si>
  <si>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</si>
  <si>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</si>
  <si>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</si>
  <si>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</si>
  <si>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</si>
  <si>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</si>
  <si>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</si>
  <si>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</si>
  <si>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</si>
  <si>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</si>
  <si>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</si>
  <si>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</si>
  <si>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</si>
  <si>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</si>
  <si>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</si>
  <si>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</si>
  <si>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</si>
  <si>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</si>
  <si>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</si>
  <si>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</si>
  <si>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</si>
  <si>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</si>
  <si>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</si>
  <si>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</si>
  <si>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</si>
  <si>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</si>
  <si>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</si>
  <si>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</si>
  <si>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</si>
  <si>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</si>
  <si>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</si>
  <si>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</si>
  <si>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</si>
  <si>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</si>
  <si>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</si>
  <si>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</si>
  <si>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</si>
  <si>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</si>
  <si>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</si>
  <si>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</si>
  <si>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</si>
  <si>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</si>
  <si>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</si>
  <si>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</si>
  <si>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</si>
  <si>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</si>
  <si>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</si>
  <si>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</si>
  <si>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</si>
  <si>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</si>
  <si>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</si>
  <si>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</si>
  <si>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</si>
  <si>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</si>
  <si>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</si>
  <si>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</si>
  <si>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</si>
  <si>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</si>
  <si>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</si>
  <si>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</si>
  <si>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</si>
  <si>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</si>
  <si>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</si>
  <si>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</si>
  <si>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</si>
  <si>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</si>
  <si>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</si>
  <si>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</si>
  <si>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</si>
  <si>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</si>
  <si>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</si>
  <si>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</si>
  <si>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</si>
  <si>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</si>
  <si>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</si>
  <si>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</si>
  <si>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</si>
  <si>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</si>
  <si>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</si>
  <si>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</si>
  <si>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</si>
  <si>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</si>
  <si>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</si>
  <si>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</si>
  <si>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</si>
  <si>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</si>
  <si>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</si>
  <si>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</si>
  <si>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</si>
  <si>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</si>
  <si>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</si>
  <si>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</si>
  <si>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</si>
  <si>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</si>
  <si>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</si>
  <si>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</si>
  <si>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</si>
  <si>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</si>
  <si>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</si>
  <si>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</si>
  <si>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</si>
  <si>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</si>
  <si>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</si>
  <si>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</si>
  <si>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</si>
  <si>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</si>
  <si>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</si>
  <si>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</si>
  <si>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</si>
  <si>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</si>
  <si>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</si>
  <si>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</si>
  <si>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</si>
  <si>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</si>
  <si>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</si>
  <si>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</si>
  <si>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</si>
  <si>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</si>
  <si>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</si>
  <si>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</si>
  <si>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</si>
  <si>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</si>
  <si>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</si>
  <si>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</si>
  <si>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</si>
  <si>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</si>
  <si>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</si>
  <si>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</si>
  <si>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</si>
  <si>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</si>
  <si>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</si>
  <si>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</si>
  <si>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</si>
  <si>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</si>
  <si>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</si>
  <si>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</si>
  <si>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</si>
  <si>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</si>
  <si>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</si>
  <si>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</si>
  <si>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</si>
  <si>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</si>
  <si>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</si>
  <si>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</si>
  <si>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</si>
  <si>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</si>
  <si>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</si>
  <si>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</si>
  <si>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</si>
  <si>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</si>
  <si>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</si>
  <si>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</si>
  <si>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</si>
  <si>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</si>
  <si>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</si>
  <si>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</si>
  <si>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</si>
  <si>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</si>
  <si>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</si>
  <si>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</si>
  <si>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</si>
  <si>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</si>
  <si>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</si>
  <si>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</si>
  <si>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</si>
  <si>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</si>
  <si>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</si>
  <si>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</si>
  <si>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</si>
  <si>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</si>
  <si>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</si>
  <si>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</si>
  <si>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</si>
  <si>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</si>
  <si>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</si>
  <si>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</si>
  <si>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</si>
  <si>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</si>
  <si>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</si>
  <si>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</si>
  <si>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</si>
  <si>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</si>
  <si>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</si>
  <si>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</si>
  <si>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</si>
  <si>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</si>
  <si>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</si>
  <si>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</si>
  <si>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</si>
  <si>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</si>
  <si>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</si>
  <si>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</si>
  <si>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</si>
  <si>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</si>
  <si>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</si>
  <si>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</si>
  <si>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</si>
  <si>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</si>
  <si>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</si>
  <si>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</si>
  <si>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</si>
  <si>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</si>
  <si>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</si>
  <si>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</si>
  <si>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</si>
  <si>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</si>
  <si>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</si>
  <si>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</si>
  <si>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</si>
  <si>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</si>
  <si>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</si>
  <si>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</si>
  <si>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</si>
  <si>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</si>
  <si>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</si>
  <si>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</si>
  <si>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</si>
  <si>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</si>
  <si>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</si>
  <si>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</si>
  <si>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</si>
  <si>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</si>
  <si>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</si>
  <si>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</si>
  <si>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</si>
  <si>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</si>
  <si>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</si>
  <si>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</si>
  <si>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</si>
  <si>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</si>
  <si>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</si>
  <si>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</si>
  <si>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</si>
  <si>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</si>
  <si>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</si>
  <si>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</si>
  <si>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</si>
  <si>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</si>
  <si>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</si>
  <si>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</si>
  <si>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</si>
  <si>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</si>
  <si>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</si>
  <si>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</si>
  <si>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</si>
  <si>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</si>
  <si>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</si>
  <si>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</si>
  <si>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</si>
  <si>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</si>
  <si>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</si>
  <si>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</si>
  <si>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</si>
  <si>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</si>
  <si>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</si>
  <si>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</si>
  <si>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</si>
  <si>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</si>
  <si>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</si>
  <si>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</si>
  <si>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</si>
  <si>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</si>
  <si>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</si>
  <si>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</si>
  <si>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</si>
  <si>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</si>
  <si>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</si>
  <si>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</si>
  <si>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</si>
  <si>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</si>
  <si>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</si>
  <si>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</si>
  <si>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</si>
  <si>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</si>
  <si>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</si>
  <si>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</si>
  <si>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</si>
  <si>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</si>
  <si>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</si>
  <si>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</si>
  <si>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</si>
  <si>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</si>
  <si>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</si>
  <si>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</si>
  <si>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</si>
  <si>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</si>
  <si>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</si>
  <si>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</si>
  <si>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</si>
  <si>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</si>
  <si>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</si>
  <si>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</si>
  <si>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</si>
  <si>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</si>
  <si>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</si>
  <si>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</si>
  <si>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</si>
  <si>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</si>
  <si>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</si>
  <si>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</si>
  <si>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</si>
  <si>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</si>
  <si>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</si>
  <si>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</si>
  <si>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</si>
  <si>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</si>
  <si>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</si>
  <si>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</si>
  <si>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</si>
  <si>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</si>
  <si>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</si>
  <si>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</si>
  <si>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</si>
  <si>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</si>
  <si>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</si>
  <si>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</si>
  <si>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</si>
  <si>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</si>
  <si>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</si>
  <si>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</si>
  <si>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</si>
  <si>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</si>
  <si>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</si>
  <si>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</si>
  <si>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</si>
  <si>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</si>
  <si>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</si>
  <si>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</si>
  <si>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</si>
  <si>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</si>
  <si>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</si>
  <si>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</si>
  <si>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</si>
  <si>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</si>
  <si>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</si>
  <si>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</si>
  <si>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</si>
  <si>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</si>
  <si>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</si>
  <si>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</si>
  <si>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</si>
  <si>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</si>
  <si>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</si>
  <si>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</si>
  <si>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</si>
  <si>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</si>
  <si>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</si>
  <si>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</si>
  <si>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</si>
  <si>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</si>
  <si>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</si>
  <si>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</si>
  <si>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</si>
  <si>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</si>
  <si>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</si>
  <si>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</si>
  <si>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</si>
  <si>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</si>
  <si>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</si>
  <si>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</si>
  <si>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</si>
  <si>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</si>
  <si>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</si>
  <si>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</si>
  <si>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</si>
  <si>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</si>
  <si>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</si>
  <si>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</si>
  <si>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</si>
  <si>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</si>
  <si>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</si>
  <si>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</si>
  <si>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</si>
  <si>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</si>
  <si>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</si>
  <si>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</si>
  <si>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</si>
  <si>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</si>
  <si>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</si>
  <si>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</si>
  <si>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</si>
  <si>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</si>
  <si>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</si>
  <si>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</si>
  <si>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</si>
  <si>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</si>
  <si>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</si>
  <si>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</si>
  <si>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</si>
  <si>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</si>
  <si>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</si>
  <si>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</si>
  <si>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</si>
  <si>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</si>
  <si>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</si>
  <si>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</si>
  <si>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</si>
  <si>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</si>
  <si>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</si>
  <si>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</si>
  <si>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</si>
  <si>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</si>
  <si>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</si>
  <si>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</si>
  <si>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</si>
  <si>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</si>
  <si>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</si>
  <si>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</si>
  <si>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</si>
  <si>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</si>
  <si>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</si>
  <si>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</si>
  <si>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</si>
  <si>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</si>
  <si>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</si>
  <si>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</si>
  <si>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</si>
  <si>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</si>
  <si>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</si>
  <si>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</si>
  <si>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</si>
  <si>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</si>
  <si>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</si>
  <si>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</si>
  <si>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</si>
  <si>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</si>
  <si>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</si>
  <si>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</si>
  <si>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</si>
  <si>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</si>
  <si>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</si>
  <si>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</si>
  <si>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</si>
  <si>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</si>
  <si>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</si>
  <si>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</si>
  <si>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</si>
  <si>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</si>
  <si>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</si>
  <si>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</si>
  <si>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</si>
  <si>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</si>
  <si>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</si>
  <si>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</si>
  <si>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</si>
  <si>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</si>
  <si>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</si>
  <si>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</si>
  <si>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</si>
  <si>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</si>
  <si>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</si>
  <si>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</si>
  <si>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</si>
  <si>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</si>
  <si>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</si>
  <si>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</si>
  <si>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</si>
  <si>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</si>
  <si>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</si>
  <si>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</si>
  <si>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</si>
  <si>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</si>
  <si>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</si>
  <si>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</si>
  <si>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</si>
  <si>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</si>
  <si>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</si>
  <si>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</si>
  <si>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</si>
  <si>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</si>
  <si>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</si>
  <si>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</si>
  <si>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</si>
  <si>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</si>
  <si>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</si>
  <si>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</si>
  <si>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</si>
  <si>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</si>
  <si>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</si>
  <si>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</si>
  <si>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</si>
  <si>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</si>
  <si>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</si>
  <si>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</si>
  <si>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</si>
  <si>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</si>
  <si>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</si>
  <si>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</si>
  <si>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</si>
  <si>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</si>
  <si>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</si>
  <si>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</si>
  <si>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</si>
  <si>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</si>
  <si>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</si>
  <si>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</si>
  <si>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</si>
  <si>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</si>
  <si>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</si>
  <si>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</si>
  <si>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</si>
  <si>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</si>
  <si>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</si>
  <si>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</si>
  <si>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</si>
  <si>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</si>
  <si>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</si>
  <si>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</si>
  <si>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</si>
  <si>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</si>
  <si>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</si>
  <si>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</si>
  <si>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</si>
  <si>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</si>
  <si>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</si>
  <si>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</si>
  <si>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</si>
  <si>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</si>
  <si>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</si>
  <si>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</si>
  <si>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</si>
  <si>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</si>
  <si>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</si>
  <si>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</si>
  <si>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</si>
  <si>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</si>
  <si>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</si>
  <si>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</si>
  <si>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</si>
  <si>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</si>
  <si>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</si>
  <si>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</si>
  <si>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</si>
  <si>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</si>
  <si>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</si>
  <si>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</si>
  <si>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</si>
  <si>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</si>
  <si>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</si>
  <si>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</si>
  <si>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</si>
  <si>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</si>
  <si>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</si>
  <si>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</si>
  <si>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</si>
  <si>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</si>
  <si>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</si>
  <si>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</si>
  <si>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</si>
  <si>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</si>
  <si>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</si>
  <si>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</si>
  <si>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</si>
  <si>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</si>
  <si>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</si>
  <si>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</si>
  <si>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</si>
  <si>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</si>
  <si>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</si>
  <si>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</si>
  <si>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</si>
  <si>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</si>
  <si>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</si>
  <si>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</si>
  <si>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</si>
  <si>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</si>
  <si>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</si>
  <si>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</si>
  <si>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</si>
  <si>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</si>
  <si>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</si>
  <si>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</si>
  <si>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</si>
  <si>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</si>
  <si>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</si>
  <si>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</si>
  <si>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</si>
  <si>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</si>
  <si>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</si>
  <si>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</si>
  <si>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</si>
  <si>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</si>
  <si>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</si>
  <si>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</si>
  <si>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</si>
  <si>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</si>
  <si>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</si>
  <si>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</si>
  <si>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</si>
  <si>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</si>
  <si>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</si>
  <si>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</si>
  <si>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</si>
  <si>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</si>
  <si>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</si>
  <si>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</si>
  <si>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</si>
  <si>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</si>
  <si>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</si>
  <si>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</si>
  <si>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</si>
  <si>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</si>
  <si>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</si>
  <si>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</si>
  <si>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</si>
  <si>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</si>
  <si>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</si>
  <si>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</si>
  <si>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</si>
  <si>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</si>
  <si>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</si>
  <si>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</si>
  <si>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</si>
  <si>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</si>
  <si>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</si>
  <si>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</si>
  <si>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</si>
  <si>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</si>
  <si>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</si>
  <si>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</si>
  <si>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</si>
  <si>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</si>
  <si>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</si>
  <si>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</si>
  <si>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</si>
  <si>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</si>
  <si>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</si>
  <si>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</si>
  <si>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</si>
  <si>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</si>
  <si>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</si>
  <si>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</si>
  <si>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</si>
  <si>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</si>
  <si>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</si>
  <si>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</si>
  <si>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</si>
  <si>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</si>
  <si>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</si>
  <si>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</si>
  <si>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</si>
  <si>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</si>
  <si>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</si>
  <si>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</si>
  <si>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</si>
  <si>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</si>
  <si>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</si>
  <si>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</si>
  <si>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</si>
  <si>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</si>
  <si>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</si>
  <si>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</si>
  <si>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</si>
  <si>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</si>
  <si>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</si>
  <si>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</si>
  <si>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</si>
  <si>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</si>
  <si>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</si>
  <si>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</si>
  <si>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</si>
  <si>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</si>
  <si>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</si>
  <si>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</si>
  <si>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</si>
  <si>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</si>
  <si>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</si>
  <si>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</si>
  <si>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</si>
  <si>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</si>
  <si>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</si>
  <si>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</si>
  <si>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</si>
  <si>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</si>
  <si>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</si>
  <si>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</si>
  <si>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</si>
  <si>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</si>
  <si>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</si>
  <si>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</si>
  <si>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</si>
  <si>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</si>
  <si>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</si>
  <si>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</si>
  <si>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</si>
  <si>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</si>
  <si>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</si>
  <si>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</si>
  <si>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</si>
  <si>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</si>
  <si>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</si>
  <si>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</si>
  <si>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</si>
  <si>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</si>
  <si>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</si>
  <si>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</si>
  <si>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</si>
  <si>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</si>
  <si>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</si>
  <si>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</si>
  <si>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</si>
  <si>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</si>
  <si>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</si>
  <si>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</si>
  <si>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</si>
  <si>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</si>
  <si>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</si>
  <si>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</si>
  <si>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</si>
  <si>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</si>
  <si>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</si>
  <si>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</si>
  <si>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</si>
  <si>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</si>
  <si>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</si>
  <si>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</si>
  <si>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</si>
  <si>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</si>
  <si>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</si>
  <si>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</si>
  <si>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</si>
  <si>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</si>
  <si>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</si>
  <si>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</si>
  <si>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</si>
  <si>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</si>
  <si>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</si>
  <si>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</si>
  <si>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</si>
  <si>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</si>
  <si>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</si>
  <si>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</si>
  <si>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</si>
  <si>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</si>
  <si>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</si>
  <si>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</si>
  <si>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</si>
  <si>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</si>
  <si>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</si>
  <si>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</si>
  <si>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</si>
  <si>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</si>
  <si>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</si>
  <si>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</si>
  <si>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</si>
  <si>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</si>
  <si>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</si>
  <si>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</si>
  <si>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</si>
  <si>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</si>
  <si>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</si>
  <si>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</si>
  <si>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</si>
  <si>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</si>
  <si>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</si>
  <si>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</si>
  <si>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</si>
  <si>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</si>
  <si>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</si>
  <si>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</si>
  <si>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</si>
  <si>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</si>
  <si>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</si>
  <si>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</si>
  <si>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</si>
  <si>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</si>
  <si>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</si>
  <si>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</si>
  <si>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</si>
  <si>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</si>
  <si>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</si>
  <si>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</si>
  <si>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</si>
  <si>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</si>
  <si>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</si>
  <si>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</si>
  <si>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</si>
  <si>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</si>
  <si>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</si>
  <si>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</si>
  <si>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</si>
  <si>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</si>
  <si>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</si>
  <si>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</si>
  <si>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</si>
  <si>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</si>
  <si>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</si>
  <si>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</si>
  <si>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</si>
  <si>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</si>
  <si>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</si>
  <si>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</si>
  <si>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</si>
  <si>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</si>
  <si>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</si>
  <si>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</si>
  <si>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</si>
  <si>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</si>
  <si>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</si>
  <si>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</si>
  <si>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</si>
  <si>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</si>
  <si>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</si>
  <si>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</si>
  <si>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</si>
  <si>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</si>
  <si>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</si>
  <si>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</si>
  <si>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</si>
  <si>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</si>
  <si>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</si>
  <si>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</si>
  <si>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</si>
  <si>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</si>
  <si>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</si>
  <si>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</si>
  <si>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</si>
  <si>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</si>
  <si>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</si>
  <si>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</si>
  <si>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</si>
  <si>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</si>
  <si>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</si>
  <si>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</si>
  <si>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</si>
  <si>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</si>
  <si>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</si>
  <si>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</si>
  <si>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</si>
  <si>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</si>
  <si>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</si>
  <si>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</si>
  <si>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</si>
  <si>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</si>
  <si>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</si>
  <si>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</si>
  <si>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</si>
  <si>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</si>
  <si>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</si>
  <si>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</si>
  <si>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</si>
  <si>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</si>
  <si>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</si>
  <si>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</si>
  <si>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</si>
  <si>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</si>
  <si>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</si>
  <si>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</si>
  <si>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</si>
  <si>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</si>
  <si>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</si>
  <si>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</si>
  <si>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</si>
  <si>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</si>
  <si>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</si>
  <si>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</si>
  <si>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</si>
  <si>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</si>
  <si>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</si>
  <si>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</si>
  <si>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</si>
  <si>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</si>
  <si>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</si>
  <si>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</si>
  <si>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</si>
  <si>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</si>
  <si>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</si>
  <si>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</si>
  <si>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</si>
  <si>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</si>
  <si>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</si>
  <si>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</si>
  <si>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</si>
  <si>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</si>
  <si>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</si>
  <si>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</si>
  <si>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</si>
  <si>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</si>
  <si>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</si>
  <si>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</si>
  <si>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</si>
  <si>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</si>
  <si>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</si>
  <si>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</si>
  <si>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</si>
  <si>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</si>
  <si>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</si>
  <si>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</si>
  <si>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</si>
  <si>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</si>
  <si>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</si>
  <si>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</si>
  <si>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</si>
  <si>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</si>
  <si>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</si>
  <si>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</si>
  <si>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</si>
  <si>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</si>
  <si>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</si>
  <si>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</si>
  <si>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</si>
  <si>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</si>
  <si>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</si>
  <si>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</si>
  <si>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</si>
  <si>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</si>
  <si>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</si>
  <si>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</si>
  <si>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</si>
  <si>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</si>
  <si>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</si>
  <si>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</si>
  <si>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</si>
  <si>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</si>
  <si>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</si>
  <si>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</si>
  <si>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</si>
  <si>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</si>
  <si>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</si>
  <si>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</si>
  <si>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</si>
  <si>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</si>
  <si>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</si>
  <si>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</si>
  <si>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</si>
  <si>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</si>
  <si>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</si>
  <si>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</si>
  <si>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</si>
  <si>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</si>
  <si>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</si>
  <si>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</si>
  <si>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</si>
  <si>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</si>
  <si>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</si>
  <si>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</si>
  <si>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</si>
  <si>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</si>
  <si>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</si>
  <si>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</si>
  <si>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</si>
  <si>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</si>
  <si>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</si>
  <si>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</si>
  <si>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</si>
  <si>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</si>
  <si>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</si>
  <si>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</si>
  <si>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</si>
  <si>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</si>
  <si>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</si>
  <si>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</si>
  <si>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</si>
  <si>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</si>
  <si>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</si>
  <si>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</si>
  <si>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</si>
  <si>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</si>
  <si>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</si>
  <si>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</si>
  <si>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</si>
  <si>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</si>
  <si>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</si>
  <si>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</si>
  <si>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</si>
  <si>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</si>
  <si>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</si>
  <si>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</si>
  <si>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</si>
  <si>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</si>
  <si>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</si>
  <si>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</si>
  <si>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</si>
  <si>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</si>
  <si>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</si>
  <si>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</si>
  <si>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</si>
  <si>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</si>
  <si>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</si>
  <si>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</si>
  <si>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</si>
  <si>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</si>
  <si>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</si>
  <si>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</si>
  <si>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</si>
  <si>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</si>
  <si>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</si>
  <si>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</si>
  <si>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</si>
  <si>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</si>
  <si>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</si>
  <si>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</si>
  <si>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</si>
  <si>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</si>
  <si>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</si>
  <si>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</si>
  <si>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</si>
  <si>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</si>
  <si>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</si>
  <si>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</si>
  <si>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</si>
  <si>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</si>
  <si>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</si>
  <si>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</si>
  <si>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</si>
  <si>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</si>
  <si>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</si>
  <si>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</si>
  <si>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</si>
  <si>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</si>
  <si>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</si>
  <si>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</si>
  <si>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</si>
  <si>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</si>
  <si>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</si>
  <si>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</si>
  <si>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</si>
  <si>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</si>
  <si>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</si>
  <si>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</si>
  <si>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</si>
  <si>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</si>
  <si>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</si>
  <si>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</si>
  <si>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</si>
  <si>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</si>
  <si>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</si>
  <si>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</si>
  <si>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</si>
  <si>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</si>
  <si>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</si>
  <si>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</si>
  <si>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</si>
  <si>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</si>
  <si>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</si>
  <si>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</si>
  <si>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</si>
  <si>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</si>
  <si>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</si>
  <si>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</si>
  <si>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</si>
  <si>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</si>
  <si>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</si>
  <si>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</si>
  <si>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</si>
  <si>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</si>
  <si>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</si>
  <si>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</si>
  <si>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</si>
  <si>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</si>
  <si>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</si>
  <si>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</si>
  <si>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</si>
  <si>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</si>
  <si>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</si>
  <si>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</si>
  <si>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</si>
  <si>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</si>
  <si>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</si>
  <si>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</si>
  <si>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</si>
  <si>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</si>
  <si>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</si>
  <si>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</si>
  <si>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</si>
  <si>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</si>
  <si>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</si>
  <si>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</si>
  <si>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</si>
  <si>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</si>
  <si>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</si>
  <si>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</si>
  <si>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</si>
  <si>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</si>
  <si>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</si>
  <si>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</si>
  <si>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</si>
  <si>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</si>
  <si>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</si>
  <si>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</si>
  <si>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</si>
  <si>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</si>
  <si>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</si>
  <si>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</si>
  <si>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</si>
  <si>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</si>
  <si>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</si>
  <si>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</si>
  <si>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</si>
  <si>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</si>
  <si>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</si>
  <si>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</si>
  <si>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</si>
  <si>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</si>
  <si>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</si>
  <si>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</si>
  <si>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</si>
  <si>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</si>
  <si>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</si>
  <si>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</si>
  <si>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</si>
  <si>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</si>
  <si>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</si>
  <si>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</si>
  <si>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</si>
  <si>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</si>
  <si>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</si>
  <si>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</si>
  <si>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</si>
  <si>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</si>
  <si>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</si>
  <si>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</si>
  <si>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</si>
  <si>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</si>
  <si>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</si>
  <si>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</si>
  <si>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</si>
  <si>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</si>
  <si>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</si>
  <si>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</si>
  <si>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</si>
  <si>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</si>
  <si>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</si>
  <si>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</si>
  <si>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</si>
  <si>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</si>
  <si>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</si>
  <si>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</si>
  <si>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</si>
  <si>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</si>
  <si>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</si>
  <si>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</si>
  <si>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</si>
  <si>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</si>
  <si>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</si>
  <si>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</si>
  <si>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</si>
  <si>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</si>
  <si>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</si>
  <si>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</si>
  <si>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</si>
  <si>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</si>
  <si>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</si>
  <si>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</si>
  <si>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</si>
  <si>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</si>
  <si>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</si>
  <si>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</si>
  <si>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</si>
  <si>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</si>
  <si>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</si>
  <si>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</si>
  <si>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</si>
  <si>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</si>
  <si>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</si>
  <si>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</si>
  <si>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</si>
  <si>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</si>
  <si>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</si>
  <si>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</si>
  <si>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</si>
  <si>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</si>
  <si>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</si>
  <si>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</si>
  <si>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</si>
  <si>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</si>
  <si>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</si>
  <si>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</si>
  <si>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</si>
  <si>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</si>
  <si>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</si>
  <si>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</si>
  <si>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</si>
  <si>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</si>
  <si>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</si>
  <si>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</si>
  <si>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</si>
  <si>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</si>
  <si>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</si>
  <si>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</si>
  <si>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</si>
  <si>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</si>
  <si>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</si>
  <si>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</si>
  <si>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</si>
  <si>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</si>
  <si>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</si>
  <si>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</si>
  <si>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</si>
  <si>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</si>
  <si>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</si>
  <si>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</si>
  <si>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</si>
  <si>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</si>
  <si>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</si>
  <si>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</si>
  <si>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</si>
  <si>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</si>
  <si>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</si>
  <si>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</si>
  <si>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</si>
  <si>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</si>
  <si>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</si>
  <si>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</si>
  <si>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</si>
  <si>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</si>
  <si>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</si>
  <si>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</si>
  <si>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</si>
  <si>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</si>
  <si>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</si>
  <si>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</si>
  <si>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</si>
  <si>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</si>
  <si>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</si>
  <si>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</si>
  <si>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</si>
  <si>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</si>
  <si>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</si>
  <si>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</si>
  <si>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</si>
  <si>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</si>
  <si>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</si>
  <si>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</si>
  <si>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</si>
  <si>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</si>
  <si>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</si>
  <si>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</si>
  <si>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</si>
  <si>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</si>
  <si>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</si>
  <si>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</si>
  <si>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</si>
  <si>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</si>
  <si>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</si>
  <si>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</si>
  <si>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</si>
  <si>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</si>
  <si>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</si>
  <si>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</si>
  <si>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</si>
  <si>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</si>
  <si>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</si>
  <si>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</si>
  <si>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</si>
  <si>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</si>
  <si>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</si>
  <si>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</si>
  <si>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</si>
  <si>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</si>
  <si>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</si>
  <si>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</si>
  <si>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</si>
  <si>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</si>
  <si>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</si>
  <si>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</si>
  <si>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</si>
  <si>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</si>
  <si>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</si>
  <si>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</si>
  <si>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</si>
  <si>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</si>
  <si>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</si>
  <si>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</si>
  <si>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</si>
  <si>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</si>
  <si>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</si>
  <si>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</si>
  <si>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</si>
  <si>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</si>
  <si>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</si>
  <si>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</si>
  <si>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</si>
  <si>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</si>
  <si>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</si>
  <si>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</si>
  <si>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</si>
  <si>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</si>
  <si>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</si>
  <si>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</si>
  <si>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</si>
  <si>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</si>
  <si>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</si>
  <si>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</si>
  <si>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</si>
  <si>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</si>
  <si>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</si>
  <si>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</si>
  <si>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</si>
  <si>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</si>
  <si>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</si>
  <si>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</si>
  <si>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</si>
  <si>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</si>
  <si>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</si>
  <si>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</si>
  <si>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</si>
  <si>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</si>
  <si>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</si>
  <si>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</si>
  <si>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</si>
  <si>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</si>
  <si>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</si>
  <si>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</si>
  <si>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</si>
  <si>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</si>
  <si>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</si>
  <si>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</si>
  <si>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</si>
  <si>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</si>
  <si>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</si>
  <si>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</si>
  <si>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</si>
  <si>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</si>
  <si>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</si>
  <si>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</si>
  <si>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</si>
  <si>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</si>
  <si>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</si>
  <si>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</si>
  <si>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</si>
  <si>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</si>
  <si>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</si>
  <si>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</si>
  <si>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</si>
  <si>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</si>
  <si>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</si>
  <si>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</si>
  <si>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</si>
  <si>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</si>
  <si>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</si>
  <si>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</si>
  <si>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</si>
  <si>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</si>
  <si>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</si>
  <si>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</si>
  <si>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</si>
  <si>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</si>
  <si>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</si>
  <si>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</si>
  <si>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</si>
  <si>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</si>
  <si>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</si>
  <si>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</si>
  <si>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</si>
  <si>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</si>
  <si>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</si>
  <si>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</si>
  <si>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</si>
  <si>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</si>
  <si>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</si>
  <si>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</si>
  <si>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</si>
  <si>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</si>
  <si>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</si>
  <si>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</si>
  <si>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</si>
  <si>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</si>
  <si>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</si>
  <si>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</si>
  <si>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</si>
  <si>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</si>
  <si>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</si>
  <si>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</si>
  <si>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</si>
  <si>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</si>
  <si>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</si>
  <si>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</si>
  <si>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</si>
  <si>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</si>
  <si>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</si>
  <si>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</si>
  <si>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</si>
  <si>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</si>
  <si>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</si>
  <si>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</si>
  <si>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</si>
  <si>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</si>
  <si>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</si>
  <si>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</si>
  <si>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</si>
  <si>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</si>
  <si>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</si>
  <si>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</si>
  <si>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</si>
  <si>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</si>
  <si>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</si>
  <si>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</si>
  <si>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</si>
  <si>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</si>
  <si>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</si>
  <si>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</si>
  <si>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</si>
  <si>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</si>
  <si>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</si>
  <si>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</si>
  <si>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</si>
  <si>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</si>
  <si>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</si>
  <si>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</si>
  <si>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</si>
  <si>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</si>
  <si>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</si>
  <si>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</si>
  <si>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</si>
  <si>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</si>
  <si>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</si>
  <si>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</si>
  <si>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</si>
  <si>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</si>
  <si>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</si>
  <si>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</si>
  <si>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</si>
  <si>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</si>
  <si>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</si>
  <si>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</si>
  <si>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</si>
  <si>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</si>
  <si>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</si>
  <si>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</si>
  <si>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</si>
  <si>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</si>
  <si>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</si>
  <si>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</si>
  <si>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</si>
  <si>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</si>
  <si>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</si>
  <si>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</si>
  <si>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</si>
  <si>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</si>
  <si>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</si>
  <si>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</si>
  <si>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</si>
  <si>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</si>
  <si>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</si>
  <si>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</si>
  <si>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</si>
  <si>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</si>
  <si>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</si>
  <si>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</si>
  <si>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</si>
  <si>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</si>
  <si>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</si>
  <si>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</si>
  <si>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</si>
  <si>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</si>
  <si>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</si>
  <si>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</si>
  <si>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</si>
  <si>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</si>
  <si>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</si>
  <si>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</si>
  <si>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</si>
  <si>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</si>
  <si>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</si>
  <si>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</si>
  <si>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</si>
  <si>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</si>
  <si>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</si>
  <si>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</si>
  <si>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</si>
  <si>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</si>
  <si>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</si>
  <si>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</si>
  <si>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</si>
  <si>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</si>
  <si>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</si>
  <si>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</si>
  <si>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</si>
  <si>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</si>
  <si>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</si>
  <si>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</si>
  <si>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</si>
  <si>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</si>
  <si>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</si>
  <si>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</si>
  <si>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</si>
  <si>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</si>
  <si>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</si>
  <si>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</si>
  <si>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</si>
  <si>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</si>
  <si>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</si>
  <si>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</si>
  <si>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</si>
  <si>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</si>
  <si>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</si>
  <si>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</si>
  <si>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</si>
  <si>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</si>
  <si>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</si>
  <si>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</si>
  <si>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</si>
  <si>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</si>
  <si>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</si>
  <si>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</si>
  <si>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</si>
  <si>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</si>
  <si>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</si>
  <si>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</si>
  <si>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</si>
  <si>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</si>
  <si>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</si>
  <si>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</si>
  <si>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</si>
  <si>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</si>
  <si>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</si>
  <si>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</si>
  <si>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</si>
  <si>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</si>
  <si>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</si>
  <si>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</si>
  <si>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</si>
  <si>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</si>
  <si>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</si>
  <si>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</si>
  <si>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</si>
  <si>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</si>
  <si>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</si>
  <si>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</si>
  <si>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</si>
  <si>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</si>
  <si>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</si>
  <si>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</si>
  <si>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</si>
  <si>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</si>
  <si>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</si>
  <si>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</si>
  <si>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</si>
  <si>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</si>
  <si>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</si>
  <si>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</si>
  <si>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</si>
  <si>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</si>
  <si>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</si>
  <si>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</si>
  <si>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</si>
  <si>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</si>
  <si>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</si>
  <si>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</si>
  <si>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</si>
  <si>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</si>
  <si>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</si>
  <si>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</si>
  <si>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</si>
  <si>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</si>
  <si>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</si>
  <si>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</si>
  <si>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</si>
  <si>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</si>
  <si>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</si>
  <si>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</si>
  <si>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</si>
  <si>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</si>
  <si>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</si>
  <si>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</si>
  <si>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</si>
  <si>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</si>
  <si>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</si>
  <si>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</si>
  <si>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</si>
  <si>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</si>
  <si>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</si>
  <si>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</si>
  <si>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</si>
  <si>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</si>
  <si>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</si>
  <si>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</si>
  <si>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</si>
  <si>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</si>
  <si>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</si>
  <si>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</si>
  <si>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</si>
  <si>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</si>
  <si>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</si>
  <si>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</si>
  <si>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</si>
  <si>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</si>
  <si>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</si>
  <si>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</si>
  <si>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</si>
  <si>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</si>
  <si>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</si>
  <si>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</si>
  <si>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</si>
  <si>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</si>
  <si>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</si>
  <si>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</si>
  <si>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</si>
  <si>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</si>
  <si>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</si>
  <si>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</si>
  <si>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</si>
  <si>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</si>
  <si>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</si>
  <si>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</si>
  <si>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</si>
  <si>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</si>
  <si>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</si>
  <si>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</si>
  <si>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</si>
  <si>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</si>
  <si>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</si>
  <si>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</si>
  <si>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</si>
  <si>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</si>
  <si>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</si>
  <si>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</si>
  <si>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</si>
  <si>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</si>
  <si>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</si>
  <si>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</si>
  <si>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</si>
  <si>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</si>
  <si>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</si>
  <si>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</si>
  <si>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</si>
  <si>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</si>
  <si>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</si>
  <si>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</si>
  <si>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</si>
  <si>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</si>
  <si>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</si>
  <si>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</si>
  <si>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</si>
  <si>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</si>
  <si>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</si>
  <si>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</si>
  <si>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</si>
  <si>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</si>
  <si>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</si>
  <si>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</si>
  <si>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</si>
  <si>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</si>
  <si>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</si>
  <si>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</si>
  <si>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</si>
  <si>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</si>
  <si>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</si>
  <si>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</si>
  <si>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</si>
  <si>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</si>
  <si>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</si>
  <si>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</si>
  <si>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</si>
  <si>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</si>
  <si>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</si>
  <si>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</si>
  <si>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</si>
  <si>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</si>
  <si>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</si>
  <si>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</si>
  <si>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</si>
  <si>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</si>
  <si>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</si>
  <si>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</si>
  <si>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</si>
  <si>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</si>
  <si>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</si>
  <si>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</si>
  <si>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</si>
  <si>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</si>
  <si>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</si>
  <si>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</si>
  <si>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</si>
  <si>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</si>
  <si>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</si>
  <si>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</si>
  <si>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</si>
  <si>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</si>
  <si>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</si>
  <si>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</si>
  <si>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</si>
  <si>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</si>
  <si>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</si>
  <si>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</si>
  <si>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</si>
  <si>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</si>
  <si>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</si>
  <si>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</si>
  <si>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</si>
  <si>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</si>
  <si>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</si>
  <si>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</si>
  <si>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</si>
  <si>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</si>
  <si>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</si>
  <si>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</si>
  <si>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</si>
  <si>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</si>
  <si>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</si>
  <si>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</si>
  <si>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</si>
  <si>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</si>
  <si>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</si>
  <si>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</si>
  <si>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</si>
  <si>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</si>
  <si>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</si>
  <si>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</si>
  <si>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</si>
  <si>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</si>
  <si>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</si>
  <si>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</si>
  <si>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</si>
  <si>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</si>
  <si>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</si>
  <si>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</si>
  <si>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</si>
  <si>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</si>
  <si>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</si>
  <si>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</si>
  <si>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</si>
  <si>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</si>
  <si>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</si>
  <si>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</si>
  <si>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</si>
  <si>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</si>
  <si>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</si>
  <si>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</si>
  <si>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</si>
  <si>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</si>
  <si>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</si>
  <si>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</si>
  <si>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</si>
  <si>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</si>
  <si>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</si>
  <si>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</si>
  <si>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</si>
  <si>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</si>
  <si>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</si>
  <si>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</si>
  <si>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</si>
  <si>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</si>
  <si>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</si>
  <si>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</si>
  <si>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</si>
  <si>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</si>
  <si>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</si>
  <si>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</si>
  <si>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</si>
  <si>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</si>
  <si>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</si>
  <si>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</si>
  <si>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</si>
  <si>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</si>
  <si>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</si>
  <si>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</si>
  <si>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</si>
  <si>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</si>
  <si>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</si>
  <si>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</si>
  <si>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</si>
  <si>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</si>
  <si>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</si>
  <si>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</si>
  <si>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</si>
  <si>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</si>
  <si>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</si>
  <si>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</si>
  <si>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</si>
  <si>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</si>
  <si>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</si>
  <si>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</si>
  <si>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</si>
  <si>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</si>
  <si>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</si>
  <si>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</si>
  <si>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</si>
  <si>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</si>
  <si>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</si>
  <si>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</si>
  <si>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</si>
  <si>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</si>
  <si>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</si>
  <si>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</si>
  <si>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</si>
  <si>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</si>
  <si>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</si>
  <si>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</si>
  <si>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</si>
  <si>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</si>
  <si>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</si>
  <si>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</si>
  <si>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</si>
  <si>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</si>
  <si>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</si>
  <si>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</si>
  <si>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</si>
  <si>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</si>
  <si>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</si>
  <si>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</si>
  <si>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</si>
  <si>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</si>
  <si>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</si>
  <si>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</si>
  <si>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</si>
  <si>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</si>
  <si>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</si>
  <si>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</si>
  <si>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</si>
  <si>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</si>
  <si>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</si>
  <si>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</si>
  <si>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</si>
  <si>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</si>
  <si>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</si>
  <si>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</si>
  <si>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</si>
  <si>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</si>
  <si>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</si>
  <si>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</si>
  <si>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</si>
  <si>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</si>
  <si>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</si>
  <si>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</si>
  <si>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</si>
  <si>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</si>
  <si>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</si>
  <si>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</si>
  <si>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</si>
  <si>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</si>
  <si>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</si>
  <si>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</si>
  <si>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</si>
  <si>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</si>
  <si>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</si>
  <si>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</si>
  <si>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</si>
  <si>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</si>
  <si>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</si>
  <si>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</si>
  <si>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</si>
  <si>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</si>
  <si>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</si>
  <si>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</si>
  <si>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</si>
  <si>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</si>
  <si>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</si>
  <si>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</si>
  <si>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</si>
  <si>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</si>
  <si>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</si>
  <si>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</si>
  <si>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</si>
  <si>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</si>
  <si>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</si>
  <si>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</si>
  <si>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</si>
  <si>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</si>
  <si>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</si>
  <si>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</si>
  <si>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</si>
  <si>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</si>
  <si>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</si>
  <si>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</si>
  <si>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</si>
  <si>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</si>
  <si>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</si>
  <si>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</si>
  <si>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</si>
  <si>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</si>
  <si>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</si>
  <si>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</si>
  <si>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</si>
  <si>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</si>
  <si>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</si>
  <si>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</si>
  <si>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</si>
  <si>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</si>
  <si>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</si>
  <si>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</si>
  <si>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</si>
  <si>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</si>
  <si>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</si>
  <si>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</si>
  <si>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</si>
  <si>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</si>
  <si>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</si>
  <si>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</si>
  <si>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</si>
  <si>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</si>
  <si>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</si>
  <si>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</si>
  <si>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</si>
  <si>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</si>
  <si>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</si>
  <si>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</si>
  <si>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</si>
  <si>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</si>
  <si>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</si>
  <si>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</si>
  <si>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</si>
  <si>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</si>
  <si>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</si>
  <si>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</si>
  <si>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</si>
  <si>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</si>
  <si>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</si>
  <si>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</si>
  <si>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</si>
  <si>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</si>
  <si>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</si>
  <si>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</si>
  <si>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</si>
  <si>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</si>
  <si>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</si>
  <si>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</si>
  <si>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</si>
  <si>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</si>
  <si>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</si>
  <si>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</si>
  <si>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</si>
  <si>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</si>
  <si>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</si>
  <si>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</si>
  <si>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</si>
  <si>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</si>
  <si>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</si>
  <si>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</si>
  <si>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</si>
  <si>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</si>
  <si>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</si>
  <si>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</si>
  <si>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</si>
  <si>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</si>
  <si>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</si>
  <si>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</si>
  <si>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</si>
  <si>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</si>
  <si>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</si>
  <si>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</si>
  <si>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</si>
  <si>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</si>
  <si>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</si>
  <si>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</si>
  <si>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</si>
  <si>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</si>
  <si>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</si>
  <si>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</si>
  <si>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</si>
  <si>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</si>
  <si>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</si>
  <si>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</si>
  <si>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</si>
  <si>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</si>
  <si>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</si>
  <si>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</si>
  <si>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</si>
  <si>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</si>
  <si>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</si>
  <si>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</si>
  <si>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</si>
  <si>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</si>
  <si>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</si>
  <si>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</si>
  <si>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</si>
  <si>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</si>
  <si>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</si>
  <si>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</si>
  <si>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</si>
  <si>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</si>
  <si>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</si>
  <si>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</si>
  <si>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</si>
  <si>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</si>
  <si>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</si>
  <si>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</si>
  <si>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</si>
  <si>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</si>
  <si>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</si>
  <si>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</si>
  <si>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</si>
  <si>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</si>
  <si>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</si>
  <si>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</si>
  <si>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</si>
  <si>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</si>
  <si>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</si>
  <si>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</si>
  <si>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</si>
  <si>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</si>
  <si>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</si>
  <si>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</si>
  <si>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</si>
  <si>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</si>
  <si>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</si>
  <si>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</si>
  <si>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</si>
  <si>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</si>
  <si>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</si>
  <si>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</si>
  <si>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</si>
  <si>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</si>
  <si>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</si>
  <si>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</si>
  <si>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</si>
  <si>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</si>
  <si>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</si>
  <si>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</si>
  <si>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</si>
  <si>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</si>
  <si>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</si>
  <si>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</si>
  <si>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</si>
  <si>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</si>
  <si>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</si>
  <si>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</si>
  <si>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</si>
  <si>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</si>
  <si>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</si>
  <si>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</si>
  <si>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</si>
  <si>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</si>
  <si>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</si>
  <si>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</si>
  <si>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</si>
  <si>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</si>
  <si>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</si>
  <si>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</si>
  <si>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</si>
  <si>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</si>
  <si>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</si>
  <si>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</si>
  <si>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</si>
  <si>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</si>
  <si>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</si>
  <si>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</si>
  <si>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</si>
  <si>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</si>
  <si>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</si>
  <si>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</si>
  <si>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</si>
  <si>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</si>
  <si>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</si>
  <si>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</si>
  <si>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</si>
  <si>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</si>
  <si>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</si>
  <si>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</si>
  <si>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</si>
  <si>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</si>
  <si>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</si>
  <si>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</si>
  <si>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</si>
  <si>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</si>
  <si>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</si>
  <si>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</si>
  <si>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</si>
  <si>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</si>
  <si>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</si>
  <si>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</si>
  <si>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</si>
  <si>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</si>
  <si>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</si>
  <si>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</si>
  <si>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</si>
  <si>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</si>
  <si>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</si>
  <si>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</si>
  <si>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</si>
  <si>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</si>
  <si>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</si>
  <si>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</si>
  <si>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</si>
  <si>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</si>
  <si>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</si>
  <si>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</si>
  <si>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</si>
  <si>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</si>
  <si>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</si>
  <si>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</si>
  <si>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</si>
  <si>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</si>
  <si>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</si>
  <si>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</si>
  <si>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</si>
  <si>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</si>
  <si>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</si>
  <si>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</si>
  <si>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</si>
  <si>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</si>
  <si>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</si>
  <si>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</si>
  <si>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</si>
  <si>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</si>
  <si>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</si>
  <si>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</si>
  <si>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</si>
  <si>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</si>
  <si>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</si>
  <si>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</si>
  <si>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</si>
  <si>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</si>
  <si>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</si>
  <si>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</si>
  <si>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</si>
  <si>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</si>
  <si>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</si>
  <si>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</si>
  <si>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</si>
  <si>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</si>
  <si>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</si>
  <si>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</si>
  <si>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</si>
  <si>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</si>
  <si>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</si>
  <si>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</si>
  <si>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</si>
  <si>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</si>
  <si>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</si>
  <si>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</si>
  <si>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</si>
  <si>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</si>
  <si>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</si>
  <si>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</si>
  <si>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</si>
  <si>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</si>
  <si>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</si>
  <si>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</si>
  <si>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</si>
  <si>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</si>
  <si>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</si>
  <si>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</si>
  <si>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</si>
  <si>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</si>
  <si>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</si>
  <si>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</si>
  <si>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</si>
  <si>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</si>
  <si>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</si>
  <si>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</si>
  <si>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</si>
  <si>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</si>
  <si>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</si>
  <si>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</si>
  <si>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</si>
  <si>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</si>
  <si>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</si>
  <si>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</si>
  <si>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</si>
  <si>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</si>
  <si>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</si>
  <si>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</si>
  <si>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</si>
  <si>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</si>
  <si>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</si>
  <si>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</si>
  <si>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</si>
  <si>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</si>
  <si>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</si>
  <si>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</si>
  <si>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</si>
  <si>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</si>
  <si>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</si>
  <si>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</si>
  <si>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</si>
  <si>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</si>
  <si>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</si>
  <si>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</si>
  <si>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</si>
  <si>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</si>
  <si>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</si>
  <si>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</si>
  <si>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</si>
  <si>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</si>
  <si>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</si>
  <si>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</si>
  <si>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</si>
  <si>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</si>
  <si>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</si>
  <si>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</si>
  <si>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</si>
  <si>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</si>
  <si>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</si>
  <si>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</si>
  <si>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</si>
  <si>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</si>
  <si>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</si>
  <si>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</si>
  <si>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</si>
  <si>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</si>
  <si>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</si>
  <si>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</si>
  <si>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</si>
  <si>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</si>
  <si>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</si>
  <si>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</si>
  <si>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</si>
  <si>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</si>
  <si>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</si>
  <si>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</si>
  <si>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</si>
  <si>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</si>
  <si>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</si>
  <si>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</si>
  <si>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</si>
  <si>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</si>
  <si>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</si>
  <si>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</si>
  <si>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</si>
  <si>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</si>
  <si>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</si>
  <si>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</si>
  <si>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</si>
  <si>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</si>
  <si>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</si>
  <si>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</si>
  <si>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</si>
  <si>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</si>
  <si>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</si>
  <si>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</si>
  <si>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</si>
  <si>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</si>
  <si>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</si>
  <si>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</si>
  <si>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</si>
  <si>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</si>
  <si>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</si>
  <si>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</si>
  <si>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</si>
  <si>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</si>
  <si>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</si>
  <si>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</si>
  <si>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</si>
  <si>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</si>
  <si>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</si>
  <si>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</si>
  <si>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</si>
  <si>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</si>
  <si>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</si>
  <si>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</si>
  <si>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</si>
  <si>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</si>
  <si>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</si>
  <si>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</si>
  <si>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</si>
  <si>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</si>
  <si>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</si>
  <si>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</si>
  <si>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</si>
  <si>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</si>
  <si>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</si>
  <si>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</si>
  <si>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</si>
  <si>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</si>
  <si>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</si>
  <si>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</si>
  <si>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</si>
  <si>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</si>
  <si>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</si>
  <si>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</si>
  <si>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</si>
  <si>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</si>
  <si>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</si>
  <si>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</si>
  <si>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</si>
  <si>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</si>
  <si>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</si>
  <si>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</si>
  <si>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</si>
  <si>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</si>
  <si>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</si>
  <si>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</si>
  <si>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</si>
  <si>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</si>
  <si>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</si>
  <si>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</si>
  <si>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</si>
  <si>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</si>
  <si>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</si>
  <si>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</si>
  <si>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</si>
  <si>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</si>
  <si>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</si>
  <si>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</si>
  <si>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</si>
  <si>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</si>
  <si>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</si>
  <si>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</si>
  <si>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</si>
  <si>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</si>
  <si>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</si>
  <si>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</si>
  <si>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</si>
  <si>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</si>
  <si>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</si>
  <si>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</si>
  <si>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</si>
  <si>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</si>
  <si>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</si>
  <si>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</si>
  <si>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</si>
  <si>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</si>
  <si>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</si>
  <si>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</si>
  <si>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</si>
  <si>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</si>
  <si>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</si>
  <si>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</si>
  <si>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</si>
  <si>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</si>
  <si>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</si>
  <si>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</si>
  <si>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</si>
  <si>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</si>
  <si>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</si>
  <si>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</si>
  <si>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</si>
  <si>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</si>
  <si>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</si>
  <si>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</si>
  <si>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</si>
  <si>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</si>
  <si>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</si>
  <si>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</si>
  <si>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</si>
  <si>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</si>
  <si>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</si>
  <si>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</si>
  <si>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</si>
  <si>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</si>
  <si>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</si>
  <si>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</si>
  <si>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</si>
  <si>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</si>
  <si>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</si>
  <si>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</si>
  <si>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</si>
  <si>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</si>
  <si>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</si>
  <si>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</si>
  <si>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</si>
  <si>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</si>
  <si>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</si>
  <si>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</si>
  <si>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</si>
  <si>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</si>
  <si>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</si>
  <si>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</si>
  <si>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</si>
  <si>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</si>
  <si>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</si>
  <si>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</si>
  <si>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</si>
  <si>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</si>
  <si>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</si>
  <si>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</si>
  <si>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</si>
  <si>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</si>
  <si>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</si>
  <si>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</si>
  <si>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</si>
  <si>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</si>
  <si>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</si>
  <si>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</si>
  <si>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</si>
  <si>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</si>
  <si>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</si>
  <si>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</si>
  <si>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</si>
  <si>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</si>
  <si>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</si>
  <si>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</si>
  <si>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</si>
  <si>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</si>
  <si>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</si>
  <si>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</si>
  <si>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</si>
  <si>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</si>
  <si>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</si>
  <si>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</si>
  <si>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</si>
  <si>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</si>
  <si>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</si>
  <si>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</si>
  <si>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</si>
  <si>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</si>
  <si>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</si>
  <si>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</si>
  <si>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</si>
  <si>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</si>
  <si>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</si>
  <si>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</si>
  <si>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</si>
  <si>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</si>
  <si>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</si>
  <si>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</si>
  <si>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</si>
  <si>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</si>
  <si>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</si>
  <si>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</si>
  <si>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</si>
  <si>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</si>
  <si>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</si>
  <si>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</si>
  <si>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</si>
  <si>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</si>
  <si>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</si>
  <si>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</si>
  <si>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</si>
  <si>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</si>
  <si>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</si>
  <si>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</si>
  <si>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</si>
  <si>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</si>
  <si>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</si>
  <si>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</si>
  <si>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</si>
  <si>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</si>
  <si>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</si>
  <si>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</si>
  <si>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</si>
  <si>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</si>
  <si>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</si>
  <si>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</si>
  <si>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</si>
  <si>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</si>
  <si>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</si>
  <si>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</si>
  <si>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</si>
  <si>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</si>
  <si>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</si>
  <si>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</si>
  <si>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</si>
  <si>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</si>
  <si>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</si>
  <si>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</si>
  <si>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</si>
  <si>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</si>
  <si>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</si>
  <si>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</si>
  <si>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</si>
  <si>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</si>
  <si>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</si>
  <si>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</si>
  <si>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</si>
  <si>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</si>
  <si>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</si>
  <si>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</si>
  <si>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</si>
  <si>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</si>
  <si>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</si>
  <si>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</si>
  <si>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</si>
  <si>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</si>
  <si>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</si>
  <si>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</si>
  <si>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</si>
  <si>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</si>
  <si>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</si>
  <si>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</si>
  <si>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</si>
  <si>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</si>
  <si>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</si>
  <si>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</si>
  <si>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</si>
  <si>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</si>
  <si>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</si>
  <si>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</si>
  <si>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</si>
  <si>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</si>
  <si>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</si>
  <si>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</si>
  <si>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</si>
  <si>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</si>
  <si>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</si>
  <si>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</si>
  <si>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</si>
  <si>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</si>
  <si>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</si>
  <si>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</si>
  <si>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</si>
  <si>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</si>
  <si>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</si>
  <si>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</si>
  <si>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</si>
  <si>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</si>
  <si>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</si>
  <si>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</si>
  <si>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</si>
  <si>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</si>
  <si>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</si>
  <si>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</si>
  <si>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</si>
  <si>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</si>
  <si>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</si>
  <si>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</si>
  <si>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</si>
  <si>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</si>
  <si>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</si>
  <si>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</si>
  <si>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</si>
  <si>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</si>
  <si>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</si>
  <si>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</si>
  <si>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</si>
  <si>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</si>
  <si>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</si>
  <si>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</si>
  <si>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</si>
  <si>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</si>
  <si>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</si>
  <si>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</si>
  <si>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</si>
  <si>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</si>
  <si>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</si>
  <si>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</si>
  <si>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</si>
  <si>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</si>
  <si>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</si>
  <si>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</si>
  <si>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</si>
  <si>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</si>
  <si>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</si>
  <si>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</si>
  <si>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</si>
  <si>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</si>
  <si>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</si>
  <si>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</si>
  <si>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</si>
  <si>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</si>
  <si>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</si>
  <si>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</si>
  <si>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</si>
  <si>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</si>
  <si>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</si>
  <si>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</si>
  <si>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</si>
  <si>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</si>
  <si>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</si>
  <si>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</si>
  <si>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</si>
  <si>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</si>
  <si>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</si>
  <si>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</si>
  <si>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</si>
  <si>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</si>
  <si>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</si>
  <si>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</si>
  <si>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</si>
  <si>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</si>
  <si>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</si>
  <si>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</si>
  <si>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</si>
  <si>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</si>
  <si>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</si>
  <si>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</si>
  <si>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</si>
  <si>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</si>
  <si>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</si>
  <si>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</si>
  <si>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</si>
  <si>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</si>
  <si>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</si>
  <si>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</si>
  <si>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</si>
  <si>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</si>
  <si>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</si>
  <si>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</si>
  <si>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</si>
  <si>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</si>
  <si>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</si>
  <si>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</si>
  <si>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</si>
  <si>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</si>
  <si>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</si>
  <si>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</si>
  <si>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</si>
  <si>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</si>
  <si>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</si>
  <si>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</si>
  <si>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</si>
  <si>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</si>
  <si>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</si>
  <si>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</si>
  <si>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</si>
  <si>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</si>
  <si>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</si>
  <si>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</si>
  <si>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</si>
  <si>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</si>
  <si>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</si>
  <si>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</si>
  <si>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</si>
  <si>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</si>
  <si>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</si>
  <si>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</si>
  <si>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</si>
  <si>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</si>
  <si>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</si>
  <si>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</si>
  <si>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</si>
  <si>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</si>
  <si>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</si>
  <si>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</si>
  <si>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</si>
  <si>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</si>
  <si>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</si>
  <si>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</si>
  <si>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</si>
  <si>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</si>
  <si>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</si>
  <si>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</si>
  <si>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</si>
  <si>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</si>
  <si>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</si>
  <si>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</si>
  <si>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</si>
  <si>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</si>
  <si>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</si>
  <si>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</si>
  <si>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</si>
  <si>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</si>
  <si>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</si>
  <si>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</si>
  <si>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</si>
  <si>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</si>
  <si>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</si>
  <si>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</si>
  <si>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</si>
  <si>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</si>
  <si>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</si>
  <si>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</si>
  <si>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</si>
  <si>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</si>
  <si>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</si>
  <si>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</si>
  <si>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</si>
  <si>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</si>
  <si>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</si>
  <si>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</si>
  <si>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</si>
  <si>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</si>
  <si>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</si>
  <si>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</si>
  <si>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</si>
  <si>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</si>
  <si>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</si>
  <si>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</si>
  <si>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</si>
  <si>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</si>
  <si>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</si>
  <si>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</si>
  <si>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</si>
  <si>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</si>
  <si>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</si>
  <si>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</si>
  <si>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</si>
  <si>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</si>
  <si>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</si>
  <si>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</si>
  <si>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</si>
  <si>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</si>
  <si>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</si>
  <si>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</si>
  <si>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</si>
  <si>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</si>
  <si>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</si>
  <si>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</si>
  <si>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</si>
  <si>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</si>
  <si>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</si>
  <si>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</si>
  <si>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</si>
  <si>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</si>
  <si>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</si>
  <si>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</si>
  <si>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</si>
  <si>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</si>
  <si>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</si>
  <si>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</si>
  <si>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</si>
  <si>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</si>
  <si>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</si>
  <si>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</si>
  <si>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</si>
  <si>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</si>
  <si>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</si>
  <si>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</si>
  <si>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</si>
  <si>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</si>
  <si>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</si>
  <si>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</si>
  <si>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</si>
  <si>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</si>
  <si>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</si>
  <si>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</si>
  <si>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</si>
  <si>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</si>
  <si>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</si>
  <si>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</si>
  <si>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</si>
  <si>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</si>
  <si>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</si>
  <si>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</si>
  <si>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</si>
  <si>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</si>
  <si>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</si>
  <si>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</si>
  <si>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</si>
  <si>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</si>
  <si>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</si>
  <si>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</si>
  <si>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</si>
  <si>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</si>
  <si>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</si>
  <si>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</si>
  <si>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</si>
  <si>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</si>
  <si>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</si>
  <si>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</si>
  <si>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</si>
  <si>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</si>
  <si>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</si>
  <si>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</si>
  <si>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</si>
  <si>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</si>
  <si>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</si>
  <si>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</si>
  <si>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</si>
  <si>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</si>
  <si>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</si>
  <si>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</si>
  <si>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</si>
  <si>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</si>
  <si>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</si>
  <si>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</si>
  <si>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</si>
  <si>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</si>
  <si>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</si>
  <si>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</si>
  <si>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</si>
  <si>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</si>
  <si>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</si>
  <si>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</si>
  <si>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</si>
  <si>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</si>
  <si>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</si>
  <si>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</si>
  <si>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</si>
  <si>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</si>
  <si>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</si>
  <si>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</si>
  <si>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</si>
  <si>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</si>
  <si>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</si>
  <si>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</si>
  <si>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</si>
  <si>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</si>
  <si>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</si>
  <si>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</si>
  <si>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</si>
  <si>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</si>
  <si>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</si>
  <si>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</si>
  <si>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</si>
  <si>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</si>
  <si>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</si>
  <si>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</si>
  <si>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</si>
  <si>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</si>
  <si>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</si>
  <si>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</si>
  <si>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</si>
  <si>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</si>
  <si>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</si>
  <si>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</si>
  <si>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</si>
  <si>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</si>
  <si>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</si>
  <si>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</si>
  <si>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</si>
  <si>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</si>
  <si>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</si>
  <si>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</si>
  <si>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</si>
  <si>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</si>
  <si>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</si>
  <si>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</si>
  <si>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</si>
  <si>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</si>
  <si>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</si>
  <si>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</si>
  <si>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</si>
  <si>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</si>
  <si>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</si>
  <si>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</si>
  <si>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</si>
  <si>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</si>
  <si>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</si>
  <si>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</si>
  <si>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</si>
  <si>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</si>
  <si>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</si>
  <si>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</si>
  <si>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</si>
  <si>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</si>
  <si>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</si>
  <si>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</si>
  <si>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</si>
  <si>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</si>
  <si>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</si>
  <si>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</si>
  <si>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</si>
  <si>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</si>
  <si>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</si>
  <si>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</si>
  <si>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</si>
  <si>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</si>
  <si>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</si>
  <si>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</si>
  <si>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</si>
  <si>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</si>
  <si>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</si>
  <si>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</si>
  <si>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</si>
  <si>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</si>
  <si>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</si>
  <si>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</si>
  <si>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</si>
  <si>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</si>
  <si>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</si>
  <si>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</si>
  <si>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</si>
  <si>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</si>
  <si>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</si>
  <si>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</si>
  <si>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</si>
  <si>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</si>
  <si>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</si>
  <si>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</si>
  <si>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</si>
  <si>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</si>
  <si>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</si>
  <si>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</si>
  <si>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</si>
  <si>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</si>
  <si>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</si>
  <si>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</si>
  <si>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</si>
  <si>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</si>
  <si>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</si>
  <si>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</si>
  <si>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</si>
  <si>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</si>
  <si>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</si>
  <si>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</si>
  <si>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</si>
  <si>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</si>
  <si>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</si>
  <si>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</si>
  <si>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</si>
  <si>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</si>
  <si>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</si>
  <si>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</si>
  <si>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</si>
  <si>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</si>
  <si>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</si>
  <si>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</si>
  <si>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</si>
  <si>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</si>
  <si>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</si>
  <si>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</si>
  <si>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</si>
  <si>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</si>
  <si>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</si>
  <si>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</si>
  <si>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</si>
  <si>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</si>
  <si>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</si>
  <si>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</si>
  <si>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</si>
  <si>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</si>
  <si>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</si>
  <si>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</si>
  <si>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</si>
  <si>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</si>
  <si>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</si>
  <si>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</si>
  <si>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</si>
  <si>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</si>
  <si>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</si>
  <si>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</si>
  <si>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</si>
  <si>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</si>
  <si>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</si>
  <si>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</si>
  <si>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</si>
  <si>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</si>
  <si>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</si>
  <si>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</si>
  <si>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</si>
  <si>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</si>
  <si>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</si>
  <si>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</si>
  <si>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</si>
  <si>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</si>
  <si>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</si>
  <si>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</si>
  <si>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</si>
  <si>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</si>
  <si>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</si>
  <si>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</si>
  <si>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</si>
  <si>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</si>
  <si>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</si>
  <si>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</si>
  <si>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</si>
  <si>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</si>
  <si>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</si>
  <si>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</si>
  <si>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</si>
  <si>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</si>
  <si>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</si>
  <si>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</si>
  <si>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</si>
  <si>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</si>
  <si>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</si>
  <si>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</si>
  <si>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</si>
  <si>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</si>
  <si>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</si>
  <si>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</si>
  <si>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</si>
  <si>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</si>
  <si>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</si>
  <si>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</si>
  <si>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</si>
  <si>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</si>
  <si>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</si>
  <si>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</si>
  <si>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</si>
  <si>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</si>
  <si>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</si>
  <si>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</si>
  <si>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</si>
  <si>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</si>
  <si>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</si>
  <si>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</si>
  <si>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</si>
  <si>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</si>
  <si>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</si>
  <si>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</si>
  <si>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</si>
  <si>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</si>
  <si>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</si>
  <si>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</si>
  <si>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</si>
  <si>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</si>
  <si>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</si>
  <si>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</si>
  <si>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</si>
  <si>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</si>
  <si>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</si>
  <si>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</si>
  <si>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</si>
  <si>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</si>
  <si>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</si>
  <si>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</si>
  <si>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</si>
  <si>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</si>
  <si>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</si>
  <si>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</si>
  <si>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</si>
  <si>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</si>
  <si>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</si>
  <si>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</si>
  <si>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</si>
  <si>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</si>
  <si>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</si>
  <si>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</si>
  <si>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</si>
  <si>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</si>
  <si>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</si>
  <si>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</si>
  <si>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</si>
  <si>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</si>
  <si>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</si>
  <si>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</si>
  <si>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</si>
  <si>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</si>
  <si>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</si>
  <si>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</si>
  <si>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</si>
  <si>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</si>
  <si>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</si>
  <si>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</si>
  <si>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</si>
  <si>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</si>
  <si>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</si>
  <si>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</si>
  <si>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</si>
  <si>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</si>
  <si>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</si>
  <si>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</si>
  <si>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</si>
  <si>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</si>
  <si>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</si>
  <si>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</si>
  <si>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</si>
  <si>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</si>
  <si>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</si>
  <si>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</si>
  <si>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</si>
  <si>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</si>
  <si>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</si>
  <si>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</si>
  <si>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</si>
  <si>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</si>
  <si>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</si>
  <si>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</si>
  <si>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</si>
  <si>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</si>
  <si>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</si>
  <si>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</si>
  <si>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</si>
  <si>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</si>
  <si>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</si>
  <si>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</si>
  <si>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</si>
  <si>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</si>
  <si>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</si>
  <si>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</si>
  <si>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</si>
  <si>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</si>
  <si>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</si>
  <si>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</si>
  <si>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</si>
  <si>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</si>
  <si>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</si>
  <si>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</si>
  <si>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</si>
  <si>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</si>
  <si>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</si>
  <si>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</si>
  <si>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</si>
  <si>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</si>
  <si>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</si>
  <si>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</si>
  <si>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</si>
  <si>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</si>
  <si>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</si>
  <si>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</si>
  <si>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</si>
  <si>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</si>
  <si>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</si>
  <si>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</si>
  <si>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</si>
  <si>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</si>
  <si>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</si>
  <si>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</si>
  <si>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</si>
  <si>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</si>
  <si>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</si>
  <si>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</si>
  <si>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</si>
  <si>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</si>
  <si>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</si>
  <si>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</si>
  <si>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</si>
  <si>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</si>
  <si>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</si>
  <si>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</si>
  <si>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</si>
  <si>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</si>
  <si>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</si>
  <si>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</si>
  <si>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</si>
  <si>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</si>
  <si>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</si>
  <si>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</si>
  <si>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</si>
  <si>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</si>
  <si>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</si>
  <si>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</si>
  <si>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</si>
  <si>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</si>
  <si>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</si>
  <si>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</si>
  <si>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</si>
  <si>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</si>
  <si>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</si>
  <si>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</si>
  <si>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</si>
  <si>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</si>
  <si>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</si>
  <si>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</si>
  <si>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</si>
  <si>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</si>
  <si>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</si>
  <si>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</si>
  <si>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</si>
  <si>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</si>
  <si>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</si>
  <si>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</si>
  <si>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</si>
  <si>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</si>
  <si>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</si>
  <si>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</si>
  <si>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</si>
  <si>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</si>
  <si>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</si>
  <si>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</si>
  <si>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</si>
  <si>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</si>
  <si>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</si>
  <si>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</si>
  <si>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</si>
  <si>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</si>
  <si>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</si>
  <si>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</si>
  <si>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</si>
  <si>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</si>
  <si>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</si>
  <si>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</si>
  <si>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</si>
  <si>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</si>
  <si>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</si>
  <si>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</si>
  <si>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</si>
  <si>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</si>
  <si>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</si>
  <si>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</si>
  <si>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</si>
  <si>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</si>
  <si>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</si>
  <si>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</si>
  <si>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</si>
  <si>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</si>
  <si>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</si>
  <si>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</si>
  <si>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</si>
  <si>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</si>
  <si>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</si>
  <si>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</si>
  <si>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</si>
  <si>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</si>
  <si>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</si>
  <si>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</si>
  <si>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</si>
  <si>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</si>
  <si>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</si>
  <si>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</si>
  <si>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</si>
  <si>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</si>
  <si>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</si>
  <si>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</si>
  <si>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</si>
  <si>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</si>
  <si>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</si>
  <si>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</si>
  <si>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</si>
  <si>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</si>
  <si>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</si>
  <si>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</si>
  <si>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</si>
  <si>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</si>
  <si>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</si>
  <si>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</si>
  <si>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</si>
  <si>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</si>
  <si>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</si>
  <si>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</si>
  <si>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</si>
  <si>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</si>
  <si>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</si>
  <si>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</si>
  <si>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</si>
  <si>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</si>
  <si>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</si>
  <si>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</si>
  <si>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</si>
  <si>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</si>
  <si>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</si>
  <si>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</si>
  <si>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</si>
  <si>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</si>
  <si>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</si>
  <si>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</si>
  <si>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</si>
  <si>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</si>
  <si>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</si>
  <si>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</si>
  <si>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</si>
  <si>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</si>
  <si>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</si>
  <si>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</si>
  <si>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</si>
  <si>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</si>
  <si>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</si>
  <si>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</si>
  <si>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</si>
  <si>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</si>
  <si>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</si>
  <si>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</si>
  <si>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</si>
  <si>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</si>
  <si>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</si>
  <si>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</si>
  <si>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</si>
  <si>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</si>
  <si>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</si>
  <si>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</si>
  <si>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</si>
  <si>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</si>
  <si>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</si>
  <si>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</si>
  <si>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</si>
  <si>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</si>
  <si>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</si>
  <si>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</si>
  <si>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</si>
  <si>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</si>
  <si>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</si>
  <si>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</si>
  <si>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</si>
  <si>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</si>
  <si>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</si>
  <si>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</si>
  <si>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</si>
  <si>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</si>
  <si>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</si>
  <si>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</si>
  <si>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</si>
  <si>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</si>
  <si>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</si>
  <si>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</si>
  <si>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</si>
  <si>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</si>
  <si>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</si>
  <si>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</si>
  <si>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</si>
  <si>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</si>
  <si>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</si>
  <si>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</si>
  <si>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</si>
  <si>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</si>
  <si>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</si>
  <si>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</si>
  <si>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</si>
  <si>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</si>
  <si>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</si>
  <si>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</si>
  <si>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</si>
  <si>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</si>
  <si>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</si>
  <si>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</si>
  <si>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</si>
  <si>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</si>
  <si>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</si>
  <si>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</si>
  <si>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</si>
  <si>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</si>
  <si>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</si>
  <si>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</si>
  <si>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</si>
  <si>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</si>
  <si>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</si>
  <si>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</si>
  <si>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</si>
  <si>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</si>
  <si>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</si>
  <si>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</si>
  <si>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</si>
  <si>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</si>
  <si>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</si>
  <si>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</si>
  <si>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</si>
  <si>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</si>
  <si>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</si>
  <si>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</si>
  <si>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</si>
  <si>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</si>
  <si>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</si>
  <si>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</si>
  <si>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</si>
  <si>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</si>
  <si>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</si>
  <si>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</si>
  <si>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</si>
  <si>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</si>
  <si>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</si>
  <si>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</si>
  <si>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</si>
  <si>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</si>
  <si>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</si>
  <si>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</si>
  <si>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</si>
  <si>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</si>
  <si>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</si>
  <si>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</si>
  <si>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</si>
  <si>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</si>
  <si>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</si>
  <si>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</si>
  <si>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</si>
  <si>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</si>
  <si>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</si>
  <si>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</si>
  <si>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</si>
  <si>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</si>
  <si>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</si>
  <si>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</si>
  <si>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</si>
  <si>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</si>
  <si>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</si>
  <si>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</si>
  <si>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</si>
  <si>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</si>
  <si>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</si>
  <si>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</si>
  <si>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</si>
  <si>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</si>
  <si>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</si>
  <si>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</si>
  <si>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</si>
  <si>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</si>
  <si>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</si>
  <si>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</si>
  <si>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</si>
  <si>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</si>
  <si>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</si>
  <si>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</si>
  <si>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</si>
  <si>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</si>
  <si>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</si>
  <si>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</si>
  <si>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</si>
  <si>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</si>
  <si>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</si>
  <si>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</si>
  <si>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</si>
  <si>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</si>
  <si>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</si>
  <si>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</si>
  <si>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</si>
  <si>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</si>
  <si>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</si>
  <si>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</si>
  <si>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</si>
  <si>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</si>
  <si>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</si>
  <si>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</si>
  <si>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</si>
  <si>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</si>
  <si>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</si>
  <si>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</si>
  <si>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</si>
  <si>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</si>
  <si>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</si>
  <si>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</si>
  <si>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</si>
  <si>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</si>
  <si>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</si>
  <si>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</si>
  <si>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</si>
  <si>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</si>
  <si>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</si>
  <si>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</si>
  <si>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</si>
  <si>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</si>
  <si>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</si>
  <si>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</si>
  <si>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</si>
  <si>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</si>
  <si>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</si>
  <si>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</si>
  <si>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</si>
  <si>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</si>
  <si>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</si>
  <si>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</si>
  <si>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</si>
  <si>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</si>
  <si>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</si>
  <si>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</si>
  <si>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</si>
  <si>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</si>
  <si>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</si>
  <si>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</si>
  <si>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</si>
  <si>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</si>
  <si>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</si>
  <si>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</si>
  <si>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</si>
  <si>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</si>
  <si>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</si>
  <si>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</si>
  <si>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</si>
  <si>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</si>
  <si>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</si>
  <si>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</si>
  <si>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</si>
  <si>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</si>
  <si>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</si>
  <si>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</si>
  <si>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</si>
  <si>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</si>
  <si>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</si>
  <si>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</si>
  <si>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</si>
  <si>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</si>
  <si>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</si>
  <si>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</si>
  <si>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</si>
  <si>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</si>
  <si>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</si>
  <si>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</si>
  <si>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</si>
  <si>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</si>
  <si>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</si>
  <si>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</si>
  <si>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</si>
  <si>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</si>
  <si>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</si>
  <si>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</si>
  <si>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</si>
  <si>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</si>
  <si>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</si>
  <si>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</si>
  <si>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</si>
  <si>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</si>
  <si>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</si>
  <si>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</si>
  <si>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</si>
  <si>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</si>
  <si>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</si>
  <si>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</si>
  <si>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</si>
  <si>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</si>
  <si>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</si>
  <si>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</si>
  <si>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</si>
  <si>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</si>
  <si>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</si>
  <si>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</si>
  <si>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</si>
  <si>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</si>
  <si>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</si>
  <si>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</si>
  <si>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</si>
  <si>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</si>
  <si>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</si>
  <si>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</si>
  <si>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</si>
  <si>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</si>
  <si>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</si>
  <si>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</si>
  <si>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</si>
  <si>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</si>
  <si>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</si>
  <si>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</si>
  <si>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</si>
  <si>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</si>
  <si>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</si>
  <si>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</si>
  <si>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</si>
  <si>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</si>
  <si>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</si>
  <si>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</si>
  <si>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</si>
  <si>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</si>
  <si>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</si>
  <si>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</si>
  <si>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</si>
  <si>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</si>
  <si>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</si>
  <si>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</si>
  <si>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</si>
  <si>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</si>
  <si>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</si>
  <si>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</si>
  <si>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</si>
  <si>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</si>
  <si>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</si>
  <si>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</si>
  <si>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</si>
  <si>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</si>
  <si>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</si>
  <si>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</si>
  <si>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</si>
  <si>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</si>
  <si>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</si>
  <si>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</si>
  <si>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</si>
  <si>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</si>
  <si>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</si>
  <si>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</si>
  <si>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</si>
  <si>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</si>
  <si>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</si>
  <si>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</si>
  <si>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</si>
  <si>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</si>
  <si>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</si>
  <si>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</si>
  <si>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</si>
  <si>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</si>
  <si>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</si>
  <si>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</si>
  <si>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</si>
  <si>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</si>
  <si>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</si>
  <si>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</si>
  <si>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</si>
  <si>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</si>
  <si>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</si>
  <si>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</si>
  <si>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</si>
  <si>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</si>
  <si>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</si>
  <si>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</si>
  <si>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</si>
  <si>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</si>
  <si>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</si>
  <si>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</si>
  <si>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</si>
  <si>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</si>
  <si>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</si>
  <si>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</si>
  <si>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</si>
  <si>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</si>
  <si>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</si>
  <si>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</si>
  <si>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</si>
  <si>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</si>
  <si>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</si>
  <si>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</si>
  <si>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</si>
  <si>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</si>
  <si>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</si>
  <si>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</si>
  <si>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</si>
  <si>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</si>
  <si>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</si>
  <si>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</si>
  <si>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</si>
  <si>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</si>
  <si>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</si>
  <si>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</si>
  <si>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</si>
  <si>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</si>
  <si>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</si>
  <si>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</si>
  <si>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</si>
  <si>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</si>
  <si>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</si>
  <si>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</si>
  <si>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</si>
  <si>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</si>
  <si>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</si>
  <si>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</si>
  <si>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</si>
  <si>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</si>
  <si>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</si>
  <si>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</si>
  <si>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</si>
  <si>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</si>
  <si>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</si>
  <si>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</si>
  <si>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</si>
  <si>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</si>
  <si>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</si>
  <si>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</si>
  <si>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</si>
  <si>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</si>
  <si>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</si>
  <si>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</si>
  <si>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</si>
  <si>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</si>
  <si>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</si>
  <si>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</si>
  <si>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</si>
  <si>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</si>
  <si>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</si>
  <si>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</si>
  <si>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</si>
  <si>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</si>
  <si>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</si>
  <si>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</si>
  <si>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</si>
  <si>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</si>
  <si>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</si>
  <si>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</si>
  <si>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</si>
  <si>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</si>
  <si>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</si>
  <si>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</si>
  <si>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</si>
  <si>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</si>
  <si>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</si>
  <si>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</si>
  <si>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</si>
  <si>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</si>
  <si>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</si>
  <si>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</si>
  <si>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</si>
  <si>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</si>
  <si>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</si>
  <si>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</si>
  <si>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</si>
  <si>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</si>
  <si>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</si>
  <si>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</si>
  <si>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</si>
  <si>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</si>
  <si>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</si>
  <si>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</si>
  <si>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</si>
  <si>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</si>
  <si>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</si>
  <si>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</si>
  <si>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</si>
  <si>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</si>
  <si>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</si>
  <si>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</si>
  <si>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</si>
  <si>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</si>
  <si>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</si>
  <si>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</si>
  <si>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</si>
  <si>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</si>
  <si>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</si>
  <si>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</si>
  <si>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</si>
  <si>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</si>
  <si>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</si>
  <si>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</si>
  <si>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</si>
  <si>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</si>
  <si>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</si>
  <si>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</si>
  <si>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</si>
  <si>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</si>
  <si>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</si>
  <si>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</si>
  <si>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</si>
  <si>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</si>
  <si>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</si>
  <si>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</si>
  <si>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</si>
  <si>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</si>
  <si>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</si>
  <si>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</si>
  <si>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</si>
  <si>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</si>
  <si>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</si>
  <si>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</si>
  <si>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</si>
  <si>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</si>
  <si>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</si>
  <si>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</si>
  <si>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</si>
  <si>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</si>
  <si>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</si>
  <si>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</si>
  <si>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</si>
  <si>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</si>
  <si>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</si>
  <si>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</si>
  <si>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</si>
  <si>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</si>
  <si>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</si>
  <si>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</si>
  <si>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</si>
  <si>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</si>
  <si>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</si>
  <si>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</si>
  <si>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</si>
  <si>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</si>
  <si>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</si>
  <si>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</si>
  <si>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</si>
  <si>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</si>
  <si>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</si>
  <si>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</si>
  <si>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</si>
  <si>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</si>
  <si>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</si>
  <si>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</si>
  <si>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</si>
  <si>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</si>
  <si>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</si>
  <si>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</si>
  <si>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</si>
  <si>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</si>
  <si>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</si>
  <si>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</si>
  <si>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</si>
  <si>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</si>
  <si>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</si>
  <si>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</si>
  <si>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</si>
  <si>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</si>
  <si>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</si>
  <si>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</si>
  <si>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</si>
  <si>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</si>
  <si>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</si>
  <si>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</si>
  <si>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</si>
  <si>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</si>
  <si>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</si>
  <si>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</si>
  <si>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</si>
  <si>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</si>
  <si>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</si>
  <si>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</si>
  <si>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</si>
  <si>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</si>
  <si>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</si>
  <si>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</si>
  <si>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</si>
  <si>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</si>
  <si>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</si>
  <si>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</si>
  <si>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</si>
  <si>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</si>
  <si>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</si>
  <si>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</si>
  <si>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</si>
  <si>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</si>
  <si>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</si>
  <si>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</si>
  <si>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</si>
  <si>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</si>
  <si>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</si>
  <si>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</si>
  <si>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</si>
  <si>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</si>
  <si>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</si>
  <si>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</si>
  <si>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</si>
  <si>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</si>
  <si>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</si>
  <si>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</si>
  <si>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</si>
  <si>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</si>
  <si>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</si>
  <si>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</si>
  <si>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</si>
  <si>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</si>
  <si>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</si>
  <si>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</si>
  <si>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</si>
  <si>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</si>
  <si>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</si>
  <si>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</si>
  <si>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</si>
  <si>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</si>
  <si>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</si>
  <si>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</si>
  <si>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</si>
  <si>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</si>
  <si>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</si>
  <si>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</si>
  <si>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</si>
  <si>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</si>
  <si>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</si>
  <si>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</si>
  <si>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</si>
  <si>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</si>
  <si>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</si>
  <si>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</si>
  <si>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</si>
  <si>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</si>
  <si>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</si>
  <si>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</si>
  <si>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</si>
  <si>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</si>
  <si>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</si>
  <si>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</si>
  <si>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</si>
  <si>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</si>
  <si>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</si>
  <si>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</si>
  <si>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</si>
  <si>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</si>
  <si>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</si>
  <si>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</si>
  <si>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</si>
  <si>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</si>
  <si>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</si>
  <si>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</si>
  <si>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</si>
  <si>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</si>
  <si>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</si>
  <si>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</si>
  <si>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</si>
  <si>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</si>
  <si>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</si>
  <si>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</si>
  <si>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</si>
  <si>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</si>
  <si>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</si>
  <si>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</si>
  <si>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</si>
  <si>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</si>
  <si>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</si>
  <si>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</si>
  <si>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</si>
  <si>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</si>
  <si>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</si>
  <si>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</si>
  <si>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</si>
  <si>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</si>
  <si>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</si>
  <si>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</si>
  <si>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</si>
  <si>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</si>
  <si>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</si>
  <si>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</si>
  <si>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</si>
  <si>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</si>
  <si>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</si>
  <si>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</si>
  <si>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</si>
  <si>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</si>
  <si>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</si>
  <si>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</si>
  <si>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</si>
  <si>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</si>
  <si>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</si>
  <si>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</si>
  <si>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</si>
  <si>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</si>
  <si>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</si>
  <si>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</si>
  <si>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</si>
  <si>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</si>
  <si>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</si>
  <si>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</si>
  <si>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</si>
  <si>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</si>
  <si>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</si>
  <si>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</si>
  <si>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</si>
  <si>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</si>
  <si>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</si>
  <si>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</si>
  <si>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</si>
  <si>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</si>
  <si>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</si>
  <si>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</si>
  <si>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</si>
  <si>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</si>
  <si>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</si>
  <si>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</si>
  <si>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</si>
  <si>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</si>
  <si>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</si>
  <si>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</si>
  <si>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</si>
  <si>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</si>
  <si>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</si>
  <si>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</si>
  <si>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</si>
  <si>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</si>
  <si>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</si>
  <si>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</si>
  <si>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</si>
  <si>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</si>
  <si>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</si>
  <si>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</si>
  <si>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</si>
  <si>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</si>
  <si>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</si>
  <si>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</si>
  <si>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</si>
  <si>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</si>
  <si>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</si>
  <si>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</si>
  <si>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</si>
  <si>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</si>
  <si>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</si>
  <si>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</si>
  <si>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</si>
  <si>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</si>
  <si>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</si>
  <si>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</si>
  <si>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</si>
  <si>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</si>
  <si>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</si>
  <si>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</si>
  <si>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</si>
  <si>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</si>
  <si>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</si>
  <si>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</si>
  <si>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</si>
  <si>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</si>
  <si>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</si>
  <si>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</si>
  <si>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</si>
  <si>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</si>
  <si>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</si>
  <si>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</si>
  <si>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</si>
  <si>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</si>
  <si>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</si>
  <si>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</si>
  <si>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</si>
  <si>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</si>
  <si>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</si>
  <si>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</si>
  <si>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</si>
  <si>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</si>
  <si>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</si>
  <si>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</si>
  <si>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</si>
  <si>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</si>
  <si>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</si>
  <si>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</si>
  <si>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</si>
  <si>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</si>
  <si>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</si>
  <si>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</si>
  <si>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</si>
  <si>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</si>
  <si>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</si>
  <si>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</si>
  <si>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</si>
  <si>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</si>
  <si>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</si>
  <si>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</si>
  <si>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</si>
  <si>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</si>
  <si>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</si>
  <si>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</si>
  <si>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</si>
  <si>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</si>
  <si>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</si>
  <si>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</si>
  <si>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</si>
  <si>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</si>
  <si>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</si>
  <si>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</si>
  <si>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</si>
  <si>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</si>
  <si>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</si>
  <si>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</si>
  <si>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</si>
  <si>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</si>
  <si>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</si>
  <si>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</si>
  <si>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</si>
  <si>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</si>
  <si>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</si>
  <si>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</si>
  <si>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</si>
  <si>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</si>
  <si>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</si>
  <si>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</si>
  <si>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</si>
  <si>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</si>
  <si>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</si>
  <si>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</si>
  <si>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</si>
  <si>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</si>
  <si>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</si>
  <si>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</si>
  <si>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</si>
  <si>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</si>
  <si>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</si>
  <si>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</si>
  <si>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</si>
  <si>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</si>
  <si>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</si>
  <si>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</si>
  <si>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</si>
  <si>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</si>
  <si>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</si>
  <si>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</si>
  <si>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</si>
  <si>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</si>
  <si>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</si>
  <si>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</si>
  <si>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</si>
  <si>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</si>
  <si>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</si>
  <si>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</si>
  <si>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</si>
  <si>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</si>
  <si>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</si>
  <si>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</si>
  <si>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</si>
  <si>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</si>
  <si>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</si>
  <si>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</si>
  <si>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</si>
  <si>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</si>
  <si>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</si>
  <si>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</si>
  <si>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</si>
  <si>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</si>
  <si>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</si>
  <si>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</si>
  <si>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</si>
  <si>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</si>
  <si>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</si>
  <si>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</si>
  <si>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</si>
  <si>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</si>
  <si>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</si>
  <si>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</si>
  <si>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</si>
  <si>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</si>
  <si>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</si>
  <si>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</si>
  <si>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</si>
  <si>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</si>
  <si>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</si>
  <si>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</si>
  <si>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</si>
  <si>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</si>
  <si>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</si>
  <si>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</si>
  <si>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</si>
  <si>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</si>
  <si>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</si>
  <si>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</si>
  <si>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</si>
  <si>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</si>
  <si>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</si>
  <si>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</si>
  <si>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</si>
  <si>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</si>
  <si>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</si>
  <si>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</si>
  <si>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</si>
  <si>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</si>
  <si>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</si>
  <si>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</si>
  <si>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</si>
  <si>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</si>
  <si>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</si>
  <si>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</si>
  <si>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</si>
  <si>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</si>
  <si>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</si>
  <si>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</si>
  <si>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</si>
  <si>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</si>
  <si>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</si>
  <si>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</si>
  <si>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</si>
  <si>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</si>
  <si>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</si>
  <si>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</si>
  <si>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</si>
  <si>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</si>
  <si>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</si>
  <si>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</si>
  <si>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</si>
  <si>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</si>
  <si>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</si>
  <si>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</si>
  <si>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</si>
  <si>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</si>
  <si>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</si>
  <si>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</si>
  <si>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</si>
  <si>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</si>
  <si>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</si>
  <si>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</si>
  <si>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</si>
  <si>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</si>
  <si>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</si>
  <si>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</si>
  <si>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</si>
  <si>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</si>
  <si>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</si>
  <si>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</si>
  <si>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</si>
  <si>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</si>
  <si>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</si>
  <si>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</si>
  <si>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</si>
  <si>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</si>
  <si>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</si>
  <si>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</si>
  <si>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</si>
  <si>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</si>
  <si>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</si>
  <si>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</si>
  <si>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</si>
  <si>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</si>
  <si>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</si>
  <si>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</si>
  <si>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</si>
  <si>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</si>
  <si>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</si>
  <si>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</si>
  <si>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</si>
  <si>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</si>
  <si>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</si>
  <si>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</si>
  <si>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</si>
  <si>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</si>
  <si>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</si>
  <si>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</si>
  <si>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</si>
  <si>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</si>
  <si>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</si>
  <si>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</si>
  <si>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</si>
  <si>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</si>
  <si>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</si>
  <si>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</si>
  <si>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</si>
  <si>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</si>
  <si>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</si>
  <si>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</si>
  <si>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</si>
  <si>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</si>
  <si>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</si>
  <si>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</si>
  <si>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</si>
  <si>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</si>
  <si>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</si>
  <si>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</si>
  <si>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</si>
  <si>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</si>
  <si>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</si>
  <si>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</si>
  <si>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</si>
  <si>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</si>
  <si>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</si>
  <si>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</si>
  <si>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</si>
  <si>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</si>
  <si>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</si>
  <si>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</si>
  <si>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</si>
  <si>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</si>
  <si>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</si>
  <si>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</si>
  <si>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</si>
  <si>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</si>
  <si>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</si>
  <si>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</si>
  <si>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</si>
  <si>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</si>
  <si>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</si>
  <si>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</si>
  <si>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</si>
  <si>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</si>
  <si>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</si>
  <si>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</si>
  <si>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</si>
  <si>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</si>
  <si>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</si>
  <si>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</si>
  <si>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</si>
  <si>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</si>
  <si>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</si>
  <si>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</si>
  <si>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</si>
  <si>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</si>
  <si>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</si>
  <si>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</si>
  <si>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</si>
  <si>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</si>
  <si>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</si>
  <si>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</si>
  <si>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</si>
  <si>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</si>
  <si>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</si>
  <si>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</si>
  <si>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</si>
  <si>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</si>
  <si>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</si>
  <si>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</si>
  <si>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</si>
  <si>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</si>
  <si>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</si>
  <si>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</si>
  <si>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</si>
  <si>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</si>
  <si>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</si>
  <si>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</si>
  <si>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</si>
  <si>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</si>
  <si>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</si>
  <si>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</si>
  <si>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</si>
  <si>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</si>
  <si>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</si>
  <si>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</si>
  <si>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</si>
  <si>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</si>
  <si>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</si>
  <si>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</si>
  <si>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</si>
  <si>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</si>
  <si>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</si>
  <si>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</si>
  <si>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</si>
  <si>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</si>
  <si>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</si>
  <si>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</si>
  <si>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</si>
  <si>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</si>
  <si>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</si>
  <si>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</si>
  <si>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</si>
  <si>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</si>
  <si>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</si>
  <si>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</si>
  <si>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</si>
  <si>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</si>
  <si>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</si>
  <si>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</si>
  <si>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</si>
  <si>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</si>
  <si>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</si>
  <si>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</si>
  <si>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</si>
  <si>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</si>
  <si>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</si>
  <si>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</si>
  <si>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</si>
  <si>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</si>
  <si>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</si>
  <si>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</si>
  <si>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</si>
  <si>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</si>
  <si>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</si>
  <si>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</si>
  <si>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</si>
  <si>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</si>
  <si>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</si>
  <si>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</si>
  <si>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</si>
  <si>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</si>
  <si>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</si>
  <si>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</si>
  <si>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</si>
  <si>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</si>
  <si>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</si>
  <si>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</si>
  <si>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</si>
  <si>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</si>
  <si>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</si>
  <si>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</si>
  <si>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</si>
  <si>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</si>
  <si>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</si>
  <si>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</si>
  <si>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</si>
  <si>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</si>
  <si>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</si>
  <si>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</si>
  <si>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</si>
  <si>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</si>
  <si>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</si>
  <si>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</si>
  <si>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</si>
  <si>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</si>
  <si>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</si>
  <si>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</si>
  <si>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</si>
  <si>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</si>
  <si>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</si>
  <si>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</si>
  <si>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</si>
  <si>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</si>
  <si>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</si>
  <si>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</si>
  <si>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</si>
  <si>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</si>
  <si>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</si>
  <si>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</si>
  <si>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</si>
  <si>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</si>
  <si>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</si>
  <si>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</si>
  <si>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</si>
  <si>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</si>
  <si>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</si>
  <si>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</si>
  <si>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</si>
  <si>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</si>
  <si>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</si>
  <si>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</si>
  <si>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</si>
  <si>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</si>
  <si>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</si>
  <si>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</si>
  <si>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</si>
  <si>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</si>
  <si>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</si>
  <si>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</si>
  <si>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</si>
  <si>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</si>
  <si>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</si>
  <si>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</si>
  <si>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</si>
  <si>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</si>
  <si>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</si>
  <si>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</si>
  <si>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</si>
  <si>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</si>
  <si>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</si>
  <si>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</si>
  <si>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</si>
  <si>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</si>
  <si>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</si>
  <si>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</si>
  <si>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</si>
  <si>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</si>
  <si>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</si>
  <si>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</si>
  <si>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</si>
  <si>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</si>
  <si>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</si>
  <si>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</si>
  <si>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</si>
  <si>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</si>
  <si>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</si>
  <si>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</si>
  <si>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</si>
  <si>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</si>
  <si>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</si>
  <si>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</si>
  <si>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</si>
  <si>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</si>
  <si>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</si>
  <si>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</si>
  <si>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</si>
  <si>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</si>
  <si>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</si>
  <si>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</si>
  <si>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</si>
  <si>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</si>
  <si>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</si>
  <si>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</si>
  <si>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</si>
  <si>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</si>
  <si>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</si>
  <si>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</si>
  <si>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</si>
  <si>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</si>
  <si>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</si>
  <si>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</si>
  <si>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</si>
  <si>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</si>
  <si>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</si>
  <si>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</si>
  <si>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</si>
  <si>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</si>
  <si>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</si>
  <si>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</si>
  <si>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</si>
  <si>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</si>
  <si>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</si>
  <si>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</si>
  <si>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</si>
  <si>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</si>
  <si>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</si>
  <si>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</si>
  <si>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</si>
  <si>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</si>
  <si>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</si>
  <si>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</si>
  <si>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</si>
  <si>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</si>
  <si>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</si>
  <si>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</si>
  <si>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</si>
  <si>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</si>
  <si>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</si>
  <si>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</si>
  <si>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</si>
  <si>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</si>
  <si>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</si>
  <si>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</si>
  <si>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</si>
  <si>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</si>
  <si>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</si>
  <si>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</si>
  <si>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</si>
  <si>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</si>
  <si>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</si>
  <si>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</si>
  <si>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</si>
  <si>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</si>
  <si>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</si>
  <si>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</si>
  <si>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</si>
  <si>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</si>
  <si>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</si>
  <si>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</si>
  <si>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</si>
  <si>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</si>
  <si>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</si>
  <si>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</si>
  <si>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</si>
  <si>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</si>
  <si>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</si>
  <si>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</si>
  <si>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</si>
  <si>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</si>
  <si>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</si>
  <si>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</si>
  <si>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</si>
  <si>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</si>
  <si>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</si>
  <si>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</si>
  <si>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</si>
  <si>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</si>
  <si>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</si>
  <si>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</si>
  <si>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</si>
  <si>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</si>
  <si>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</si>
  <si>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</si>
  <si>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</si>
  <si>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</si>
  <si>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</si>
  <si>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</si>
  <si>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</si>
  <si>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</si>
  <si>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</si>
  <si>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</si>
  <si>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</si>
  <si>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</si>
  <si>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</si>
  <si>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</si>
  <si>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</si>
  <si>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</si>
  <si>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</si>
  <si>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</si>
  <si>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</si>
  <si>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</si>
  <si>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</si>
  <si>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</si>
  <si>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</si>
  <si>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</si>
  <si>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</si>
  <si>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</si>
  <si>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</si>
  <si>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</si>
  <si>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</si>
  <si>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</si>
  <si>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</si>
  <si>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</si>
  <si>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</si>
  <si>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</si>
  <si>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</si>
  <si>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</si>
  <si>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</si>
  <si>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</si>
  <si>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</si>
  <si>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</si>
  <si>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</si>
  <si>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</si>
  <si>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</si>
  <si>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</si>
  <si>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</si>
  <si>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</si>
  <si>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</si>
  <si>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</si>
  <si>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</si>
  <si>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</si>
  <si>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</si>
  <si>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</si>
  <si>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</si>
  <si>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</si>
  <si>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</si>
  <si>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</si>
  <si>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</si>
  <si>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</si>
  <si>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</si>
  <si>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</si>
  <si>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</si>
  <si>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</si>
  <si>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</si>
  <si>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</si>
  <si>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</si>
  <si>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</si>
  <si>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</si>
  <si>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</si>
  <si>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</si>
  <si>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</si>
  <si>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</si>
  <si>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</si>
  <si>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</si>
  <si>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</si>
  <si>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</si>
  <si>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</si>
  <si>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</si>
  <si>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</si>
  <si>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</si>
  <si>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</si>
  <si>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</si>
  <si>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</si>
  <si>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</si>
  <si>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</si>
  <si>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</si>
  <si>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</si>
  <si>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</si>
  <si>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</si>
  <si>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</si>
  <si>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</si>
  <si>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</si>
  <si>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</si>
  <si>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</si>
  <si>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</si>
  <si>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</si>
  <si>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</si>
  <si>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</si>
  <si>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</si>
  <si>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</si>
  <si>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</si>
  <si>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</si>
  <si>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</si>
  <si>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</si>
  <si>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</si>
  <si>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</si>
  <si>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</si>
  <si>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</si>
  <si>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</si>
  <si>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</si>
  <si>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</si>
  <si>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</si>
  <si>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</si>
  <si>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</si>
  <si>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</si>
  <si>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</si>
  <si>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</si>
  <si>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</si>
  <si>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</si>
  <si>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</si>
  <si>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</si>
  <si>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</si>
  <si>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</si>
  <si>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</si>
  <si>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</si>
  <si>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</si>
  <si>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</si>
  <si>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</si>
  <si>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</si>
  <si>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</si>
  <si>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</si>
  <si>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</si>
  <si>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</si>
  <si>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</si>
  <si>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</si>
  <si>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</si>
  <si>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</si>
  <si>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</si>
  <si>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</si>
  <si>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</si>
  <si>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</si>
  <si>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</si>
  <si>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</si>
  <si>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</si>
  <si>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</si>
  <si>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</si>
  <si>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</si>
  <si>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</si>
  <si>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</si>
  <si>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</si>
  <si>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</si>
  <si>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</si>
  <si>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</si>
  <si>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</si>
  <si>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</si>
  <si>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</si>
  <si>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</si>
  <si>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</si>
  <si>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</si>
  <si>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</si>
  <si>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</si>
  <si>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</si>
  <si>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</si>
  <si>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</si>
  <si>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</si>
  <si>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</si>
  <si>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</si>
  <si>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</si>
  <si>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</si>
  <si>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</si>
  <si>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</si>
  <si>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</si>
  <si>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</si>
  <si>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</si>
  <si>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</si>
  <si>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</si>
  <si>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</si>
  <si>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</si>
  <si>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</si>
  <si>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</si>
  <si>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</si>
  <si>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</si>
  <si>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</si>
  <si>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</si>
  <si>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</si>
  <si>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</si>
  <si>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</si>
  <si>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</si>
  <si>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</si>
  <si>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</si>
  <si>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</si>
  <si>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</si>
  <si>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</si>
  <si>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</si>
  <si>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</si>
  <si>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</si>
  <si>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</si>
  <si>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</si>
  <si>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</si>
  <si>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</si>
  <si>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</si>
  <si>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</si>
  <si>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</si>
  <si>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</si>
  <si>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</si>
  <si>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</si>
  <si>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</si>
  <si>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</si>
  <si>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</si>
  <si>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</si>
  <si>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</si>
  <si>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</si>
  <si>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</si>
  <si>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</si>
  <si>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</si>
  <si>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</si>
  <si>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</si>
  <si>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</si>
  <si>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</si>
  <si>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</si>
  <si>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</si>
  <si>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</si>
  <si>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</si>
  <si>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</si>
  <si>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</si>
  <si>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</si>
  <si>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</si>
  <si>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</si>
  <si>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</si>
  <si>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</si>
  <si>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</si>
  <si>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</si>
  <si>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</si>
  <si>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</si>
  <si>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</si>
  <si>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</si>
  <si>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</si>
  <si>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</si>
  <si>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</si>
  <si>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</si>
  <si>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</si>
  <si>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</si>
  <si>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</si>
  <si>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</si>
  <si>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</si>
  <si>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</si>
  <si>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</si>
  <si>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</si>
  <si>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</si>
  <si>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</si>
  <si>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</si>
  <si>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</si>
  <si>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</si>
  <si>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</si>
  <si>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</si>
  <si>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</si>
  <si>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</si>
  <si>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</si>
  <si>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</si>
  <si>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</si>
  <si>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</si>
  <si>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</si>
  <si>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</si>
  <si>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</si>
  <si>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</si>
  <si>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</si>
  <si>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</si>
  <si>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</si>
  <si>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</si>
  <si>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</si>
  <si>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</si>
  <si>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</si>
  <si>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</si>
  <si>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</si>
  <si>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</si>
  <si>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</si>
  <si>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</si>
  <si>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</si>
  <si>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</si>
  <si>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</si>
  <si>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</si>
  <si>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</si>
  <si>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</si>
  <si>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</si>
  <si>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</si>
  <si>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</si>
  <si>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</si>
  <si>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</si>
  <si>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</si>
  <si>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</si>
  <si>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</si>
  <si>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</si>
  <si>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</si>
  <si>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</si>
  <si>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</si>
  <si>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</si>
  <si>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</si>
  <si>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</si>
  <si>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</si>
  <si>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</si>
  <si>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</si>
  <si>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</si>
  <si>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</si>
  <si>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</si>
  <si>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</si>
  <si>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</si>
  <si>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</si>
  <si>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</si>
  <si>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</si>
  <si>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</si>
  <si>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</si>
  <si>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</si>
  <si>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</si>
  <si>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</si>
  <si>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</si>
  <si>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</si>
  <si>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</si>
  <si>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</si>
  <si>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</si>
  <si>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</si>
  <si>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</si>
  <si>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</si>
  <si>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</si>
  <si>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</si>
  <si>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</si>
  <si>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</si>
  <si>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</si>
  <si>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</si>
  <si>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</si>
  <si>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</si>
  <si>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</si>
  <si>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</si>
  <si>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</si>
  <si>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</si>
  <si>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</si>
  <si>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</si>
  <si>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</si>
  <si>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</si>
  <si>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</si>
  <si>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</si>
  <si>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</si>
  <si>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</si>
  <si>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</si>
  <si>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</si>
  <si>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</si>
  <si>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</si>
  <si>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</si>
  <si>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</si>
  <si>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</si>
  <si>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</si>
  <si>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</si>
  <si>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</si>
  <si>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</si>
  <si>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</si>
  <si>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</si>
  <si>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</si>
  <si>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</si>
  <si>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</si>
  <si>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</si>
  <si>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</si>
  <si>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</si>
  <si>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</si>
  <si>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</si>
  <si>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</si>
  <si>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</si>
  <si>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</si>
  <si>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</si>
  <si>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</si>
  <si>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</si>
  <si>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</si>
  <si>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</si>
  <si>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</si>
  <si>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</si>
  <si>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</si>
  <si>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</si>
  <si>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</si>
  <si>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</si>
  <si>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</si>
  <si>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</si>
  <si>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</si>
  <si>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</si>
  <si>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</si>
  <si>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</si>
  <si>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</si>
  <si>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</si>
  <si>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</si>
  <si>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</si>
  <si>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</si>
  <si>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</si>
  <si>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</si>
  <si>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</si>
  <si>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</si>
  <si>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</si>
  <si>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</si>
  <si>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</si>
  <si>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</si>
  <si>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</si>
  <si>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</si>
  <si>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</si>
  <si>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</si>
  <si>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</si>
  <si>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</si>
  <si>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</si>
  <si>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</si>
  <si>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</si>
  <si>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</si>
  <si>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</si>
  <si>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</si>
  <si>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</si>
  <si>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</si>
  <si>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</si>
  <si>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</si>
  <si>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</si>
  <si>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</si>
  <si>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</si>
  <si>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</si>
  <si>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</si>
  <si>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</si>
  <si>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</si>
  <si>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</si>
  <si>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</si>
  <si>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</si>
  <si>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</si>
  <si>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</si>
  <si>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</si>
  <si>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</si>
  <si>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</si>
  <si>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</si>
  <si>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</si>
  <si>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</si>
  <si>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</si>
  <si>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</si>
  <si>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</si>
  <si>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</si>
  <si>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</si>
  <si>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</si>
  <si>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</si>
  <si>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</si>
  <si>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</si>
  <si>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</si>
  <si>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</si>
  <si>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</si>
  <si>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</si>
  <si>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</si>
  <si>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</si>
  <si>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</si>
  <si>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</si>
  <si>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</si>
  <si>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</si>
  <si>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</si>
  <si>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</si>
  <si>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</si>
  <si>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</si>
  <si>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</si>
  <si>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</si>
  <si>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</si>
  <si>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</si>
  <si>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</si>
  <si>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</si>
  <si>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</si>
  <si>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</si>
  <si>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</si>
  <si>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</si>
  <si>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</si>
  <si>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</si>
  <si>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</si>
  <si>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</si>
  <si>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</si>
  <si>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</si>
  <si>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</si>
  <si>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</si>
  <si>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</si>
  <si>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</si>
  <si>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</si>
  <si>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</si>
  <si>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</si>
  <si>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</si>
  <si>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</si>
  <si>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</si>
  <si>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</si>
  <si>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</si>
  <si>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</si>
  <si>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</si>
  <si>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</si>
  <si>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</si>
  <si>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</si>
  <si>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</si>
  <si>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</si>
  <si>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</si>
  <si>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</si>
  <si>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</si>
  <si>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</si>
  <si>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</si>
  <si>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</si>
  <si>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</si>
  <si>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</si>
  <si>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</si>
  <si>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</si>
  <si>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</si>
  <si>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</si>
  <si>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</si>
  <si>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</si>
  <si>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</si>
  <si>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</si>
  <si>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</si>
  <si>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</si>
  <si>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</si>
  <si>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</si>
  <si>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</si>
  <si>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</si>
  <si>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</si>
  <si>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</si>
  <si>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</si>
  <si>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</si>
  <si>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</si>
  <si>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</si>
  <si>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</si>
  <si>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</si>
  <si>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</si>
  <si>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</si>
  <si>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</si>
  <si>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</si>
  <si>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</si>
  <si>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</si>
  <si>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</si>
  <si>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</si>
  <si>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</si>
  <si>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</si>
  <si>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</si>
  <si>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</si>
  <si>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</si>
  <si>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</si>
  <si>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</si>
  <si>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</si>
  <si>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</si>
  <si>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</si>
  <si>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</si>
  <si>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</si>
  <si>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</si>
  <si>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</si>
  <si>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</si>
  <si>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</si>
  <si>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</si>
  <si>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</si>
  <si>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</si>
  <si>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</si>
  <si>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</si>
  <si>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</si>
  <si>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</si>
  <si>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</si>
  <si>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</si>
  <si>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</si>
  <si>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</si>
  <si>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</si>
  <si>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</si>
  <si>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</si>
  <si>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</si>
  <si>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</si>
  <si>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</si>
  <si>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</si>
  <si>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</si>
  <si>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</si>
  <si>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</si>
  <si>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</si>
  <si>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</si>
  <si>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</si>
  <si>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</si>
  <si>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</si>
  <si>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</si>
  <si>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</si>
  <si>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</si>
  <si>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</si>
  <si>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</si>
  <si>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</si>
  <si>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</si>
  <si>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</si>
  <si>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</si>
  <si>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</si>
  <si>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</si>
  <si>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</si>
  <si>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</si>
  <si>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</si>
  <si>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</si>
  <si>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</si>
  <si>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</si>
  <si>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</si>
  <si>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</si>
  <si>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</si>
  <si>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</si>
  <si>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</si>
  <si>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</si>
  <si>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</si>
  <si>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</si>
  <si>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</si>
  <si>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</si>
  <si>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</si>
  <si>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</si>
  <si>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</si>
  <si>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</si>
  <si>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</si>
  <si>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</si>
  <si>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</si>
  <si>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</si>
  <si>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</si>
  <si>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</si>
  <si>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</si>
  <si>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</si>
  <si>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</si>
  <si>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</si>
  <si>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</si>
  <si>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</si>
  <si>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</si>
  <si>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</si>
  <si>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</si>
  <si>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</si>
  <si>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</si>
  <si>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</si>
  <si>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</si>
  <si>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</si>
  <si>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</si>
  <si>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</si>
  <si>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</si>
  <si>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</si>
  <si>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</si>
  <si>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</si>
  <si>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</si>
  <si>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</si>
  <si>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</si>
  <si>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</si>
  <si>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</si>
  <si>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</si>
  <si>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</si>
  <si>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</si>
  <si>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</si>
  <si>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</si>
  <si>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</si>
  <si>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</si>
  <si>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</si>
  <si>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</si>
  <si>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</si>
  <si>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</si>
  <si>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</si>
  <si>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</si>
  <si>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</si>
  <si>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</si>
  <si>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</si>
  <si>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</si>
  <si>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</si>
  <si>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</si>
  <si>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</si>
  <si>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</si>
  <si>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</si>
  <si>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</si>
  <si>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</si>
  <si>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</si>
  <si>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</si>
  <si>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</si>
  <si>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</si>
  <si>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</si>
  <si>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</si>
  <si>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</si>
  <si>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</si>
  <si>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</si>
  <si>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</si>
  <si>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</si>
  <si>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</si>
  <si>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</si>
  <si>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</si>
  <si>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</si>
  <si>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</si>
  <si>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</si>
  <si>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</si>
  <si>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</si>
  <si>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</si>
  <si>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</si>
  <si>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</si>
  <si>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</si>
  <si>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</si>
  <si>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</si>
  <si>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</si>
  <si>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</si>
  <si>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</si>
  <si>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</si>
  <si>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</si>
  <si>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</si>
  <si>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</si>
  <si>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</si>
  <si>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</si>
  <si>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</si>
  <si>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</si>
  <si>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</si>
  <si>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</si>
  <si>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</si>
  <si>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</si>
  <si>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</si>
  <si>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</si>
  <si>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</si>
  <si>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</si>
  <si>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</si>
  <si>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</si>
  <si>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</si>
  <si>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</si>
  <si>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</si>
  <si>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</si>
  <si>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</si>
  <si>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</si>
  <si>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</si>
  <si>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</si>
  <si>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</si>
  <si>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</si>
  <si>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</si>
  <si>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</si>
  <si>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</si>
  <si>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</si>
  <si>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</si>
  <si>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</si>
  <si>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</si>
  <si>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</si>
  <si>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</si>
  <si>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</si>
  <si>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</si>
  <si>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</si>
  <si>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</si>
  <si>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</si>
  <si>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</si>
  <si>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</si>
  <si>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</si>
  <si>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</si>
  <si>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</si>
  <si>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</si>
  <si>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</si>
  <si>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</si>
  <si>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</si>
  <si>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</si>
  <si>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</si>
  <si>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</si>
  <si>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</si>
  <si>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</si>
  <si>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</si>
  <si>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</si>
  <si>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</si>
  <si>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</si>
  <si>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</si>
  <si>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</si>
  <si>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</si>
  <si>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</si>
  <si>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</si>
  <si>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</si>
  <si>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</si>
  <si>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</si>
  <si>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</si>
  <si>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</si>
  <si>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</si>
  <si>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</si>
  <si>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</si>
  <si>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</si>
  <si>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</si>
  <si>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</si>
  <si>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</si>
  <si>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</si>
  <si>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</si>
  <si>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</si>
  <si>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</si>
  <si>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</si>
  <si>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</si>
  <si>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</si>
  <si>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</si>
  <si>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</si>
  <si>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</si>
  <si>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</si>
  <si>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</si>
  <si>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</si>
  <si>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</si>
  <si>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</si>
  <si>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</si>
  <si>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</si>
  <si>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</si>
  <si>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</si>
  <si>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</si>
  <si>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</si>
  <si>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</si>
  <si>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</si>
  <si>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</si>
  <si>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</si>
  <si>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</si>
  <si>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</si>
  <si>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</si>
  <si>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</si>
  <si>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</si>
  <si>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</si>
  <si>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</si>
  <si>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</si>
  <si>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</si>
  <si>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</si>
  <si>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</si>
  <si>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</si>
  <si>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</si>
  <si>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</si>
  <si>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</si>
  <si>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</si>
  <si>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</si>
  <si>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</si>
  <si>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</si>
  <si>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</si>
  <si>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</si>
  <si>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</si>
  <si>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</si>
  <si>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</si>
  <si>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</si>
  <si>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</si>
  <si>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</si>
  <si>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</si>
  <si>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</si>
  <si>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</si>
  <si>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</si>
  <si>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</si>
  <si>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</si>
  <si>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</si>
  <si>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</si>
  <si>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</si>
  <si>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</si>
  <si>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</si>
  <si>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</si>
  <si>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</si>
  <si>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</si>
  <si>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</si>
  <si>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</si>
  <si>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</si>
  <si>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</si>
  <si>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</si>
  <si>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</si>
  <si>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</si>
  <si>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</si>
  <si>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</si>
  <si>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</si>
  <si>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</si>
  <si>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</si>
  <si>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</si>
  <si>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</si>
  <si>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</si>
  <si>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</si>
  <si>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</si>
  <si>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</si>
  <si>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</si>
  <si>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</si>
  <si>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</si>
  <si>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</si>
  <si>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</si>
  <si>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</si>
  <si>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</si>
  <si>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</si>
  <si>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</si>
  <si>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</si>
  <si>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</si>
  <si>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</si>
  <si>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</si>
  <si>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</si>
  <si>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</si>
  <si>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</si>
  <si>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</si>
  <si>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</si>
  <si>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</si>
  <si>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</si>
  <si>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</si>
  <si>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</si>
  <si>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</si>
  <si>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</si>
  <si>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</si>
  <si>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</si>
  <si>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</si>
  <si>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</si>
  <si>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</si>
  <si>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</si>
  <si>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</si>
  <si>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</si>
  <si>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</si>
  <si>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</si>
  <si>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</si>
  <si>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</si>
  <si>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</si>
  <si>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</si>
  <si>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</si>
  <si>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</si>
  <si>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</si>
  <si>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</si>
  <si>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</si>
  <si>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</si>
  <si>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</si>
  <si>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</si>
  <si>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</si>
  <si>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</si>
  <si>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</si>
  <si>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</si>
  <si>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</si>
  <si>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</si>
  <si>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</si>
  <si>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</si>
  <si>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</si>
  <si>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</si>
  <si>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</si>
  <si>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</si>
  <si>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</si>
  <si>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</si>
  <si>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</si>
  <si>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</si>
  <si>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</si>
  <si>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</si>
  <si>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</si>
  <si>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</si>
  <si>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</si>
  <si>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</si>
  <si>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</si>
  <si>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</si>
  <si>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</si>
  <si>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</si>
  <si>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</si>
  <si>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</si>
  <si>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</si>
  <si>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</si>
  <si>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</si>
  <si>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</si>
  <si>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</si>
  <si>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</si>
  <si>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</si>
  <si>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</si>
  <si>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</si>
  <si>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</si>
  <si>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</si>
  <si>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</si>
  <si>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</si>
  <si>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</si>
  <si>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</si>
  <si>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</si>
  <si>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</si>
  <si>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</si>
  <si>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</si>
  <si>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</si>
  <si>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</si>
  <si>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</si>
  <si>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</si>
  <si>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</si>
  <si>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</si>
  <si>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</si>
  <si>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</si>
  <si>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</si>
  <si>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</si>
  <si>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</si>
  <si>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</si>
  <si>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</si>
  <si>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</si>
  <si>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</si>
  <si>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</si>
  <si>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</si>
  <si>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</si>
  <si>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</si>
  <si>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</si>
  <si>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</si>
  <si>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</si>
  <si>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</si>
  <si>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</si>
  <si>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</si>
  <si>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</si>
  <si>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</si>
  <si>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</si>
  <si>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</si>
  <si>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</si>
  <si>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</si>
  <si>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</si>
  <si>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</si>
  <si>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</si>
  <si>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</si>
  <si>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</si>
  <si>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</si>
  <si>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</si>
  <si>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</si>
  <si>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</si>
  <si>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</si>
  <si>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</si>
  <si>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</si>
  <si>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</si>
  <si>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</si>
  <si>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</si>
  <si>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</si>
  <si>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</si>
  <si>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</si>
  <si>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</si>
  <si>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</si>
  <si>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</si>
  <si>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</si>
  <si>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</si>
  <si>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</si>
  <si>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</si>
  <si>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</si>
  <si>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</si>
  <si>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</si>
  <si>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</si>
  <si>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</si>
  <si>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</si>
  <si>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</si>
  <si>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</si>
  <si>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</si>
  <si>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</si>
  <si>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</si>
  <si>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</si>
  <si>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</si>
  <si>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</si>
  <si>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</si>
  <si>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</si>
  <si>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</si>
  <si>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</si>
  <si>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</si>
  <si>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</si>
  <si>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</si>
  <si>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</si>
  <si>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</si>
  <si>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</si>
  <si>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</si>
  <si>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</si>
  <si>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</si>
  <si>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</si>
  <si>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</si>
  <si>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</si>
  <si>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</si>
  <si>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</si>
  <si>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</si>
  <si>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</si>
  <si>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</si>
  <si>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</si>
  <si>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</si>
  <si>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</si>
  <si>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</si>
  <si>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</si>
  <si>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</si>
  <si>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</si>
  <si>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</si>
  <si>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</si>
  <si>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</si>
  <si>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</si>
  <si>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</si>
  <si>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</si>
  <si>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</si>
  <si>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</si>
  <si>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</si>
  <si>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</si>
  <si>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</si>
  <si>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</si>
  <si>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</si>
  <si>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</si>
  <si>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</si>
  <si>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</si>
  <si>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</si>
  <si>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</si>
  <si>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</si>
  <si>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</si>
  <si>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</si>
  <si>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</si>
  <si>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</si>
  <si>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</si>
  <si>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</si>
  <si>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</si>
  <si>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</si>
  <si>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</si>
  <si>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</si>
  <si>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</si>
  <si>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</si>
  <si>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</si>
  <si>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</si>
  <si>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</si>
  <si>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</si>
  <si>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</si>
  <si>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</si>
  <si>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</si>
  <si>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</si>
  <si>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</si>
  <si>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</si>
  <si>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</si>
  <si>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</si>
  <si>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</si>
  <si>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</si>
  <si>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</si>
  <si>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</si>
  <si>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</si>
  <si>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</si>
  <si>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</si>
  <si>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</si>
  <si>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</si>
  <si>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</si>
  <si>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</si>
  <si>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</si>
  <si>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</si>
  <si>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</si>
  <si>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</si>
  <si>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</si>
  <si>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</si>
  <si>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</si>
  <si>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</si>
  <si>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</si>
  <si>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</si>
  <si>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</si>
  <si>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</si>
  <si>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</si>
  <si>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</si>
  <si>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</si>
  <si>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</si>
  <si>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</si>
  <si>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</si>
  <si>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</si>
  <si>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</si>
  <si>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</si>
  <si>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</si>
  <si>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</si>
  <si>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</si>
  <si>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</si>
  <si>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</si>
  <si>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</si>
  <si>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</si>
  <si>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</si>
  <si>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</si>
  <si>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</si>
  <si>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</si>
  <si>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</si>
  <si>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</si>
  <si>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</si>
  <si>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</si>
  <si>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</si>
  <si>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</si>
  <si>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</si>
  <si>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</si>
  <si>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</si>
  <si>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</si>
  <si>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</si>
  <si>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</si>
  <si>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</si>
  <si>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</si>
  <si>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</si>
  <si>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</si>
  <si>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</si>
  <si>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</si>
  <si>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</si>
  <si>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</si>
  <si>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</si>
  <si>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</si>
  <si>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</si>
  <si>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</si>
  <si>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</si>
  <si>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</si>
  <si>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</si>
  <si>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</si>
  <si>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</si>
  <si>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</si>
  <si>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</si>
  <si>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</si>
  <si>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</si>
  <si>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</si>
  <si>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</si>
  <si>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</si>
  <si>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</si>
  <si>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</si>
  <si>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</si>
  <si>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</si>
  <si>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</si>
  <si>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</si>
  <si>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</si>
  <si>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</si>
  <si>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</si>
  <si>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</si>
  <si>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</si>
  <si>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</si>
  <si>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</si>
  <si>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</si>
  <si>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</si>
  <si>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</si>
  <si>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</si>
  <si>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</si>
  <si>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</si>
  <si>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</si>
  <si>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</si>
  <si>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</si>
  <si>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</si>
  <si>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</si>
  <si>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</si>
  <si>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</si>
  <si>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</si>
  <si>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</si>
  <si>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</si>
  <si>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</si>
  <si>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</si>
  <si>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</si>
  <si>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</si>
  <si>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</si>
  <si>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</si>
  <si>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</si>
  <si>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</si>
  <si>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</si>
  <si>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</si>
  <si>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</si>
  <si>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</si>
  <si>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</si>
  <si>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</si>
  <si>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</si>
  <si>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</si>
  <si>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</si>
  <si>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</si>
  <si>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</si>
  <si>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</si>
  <si>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</si>
  <si>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</si>
  <si>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</si>
  <si>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</si>
  <si>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</si>
  <si>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</si>
  <si>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</si>
  <si>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</si>
  <si>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</si>
  <si>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</si>
  <si>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</si>
  <si>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</si>
  <si>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</si>
  <si>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</si>
  <si>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</si>
  <si>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</si>
  <si>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</si>
  <si>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</si>
  <si>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</si>
  <si>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</si>
  <si>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</si>
  <si>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</si>
  <si>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</si>
  <si>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</si>
  <si>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</si>
  <si>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</si>
  <si>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</si>
  <si>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</si>
  <si>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</si>
  <si>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</si>
  <si>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</si>
  <si>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</si>
  <si>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</si>
  <si>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</si>
  <si>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</si>
  <si>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</si>
  <si>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</si>
  <si>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</si>
  <si>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</si>
  <si>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</si>
  <si>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</si>
  <si>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</si>
  <si>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</si>
  <si>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</si>
  <si>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</si>
  <si>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</si>
  <si>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</si>
  <si>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</si>
  <si>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</si>
  <si>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</si>
  <si>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</si>
  <si>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</si>
  <si>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</si>
  <si>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</si>
  <si>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</si>
  <si>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</si>
  <si>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</si>
  <si>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</si>
  <si>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</si>
  <si>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</si>
  <si>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</si>
  <si>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</si>
  <si>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</si>
  <si>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</si>
  <si>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</si>
  <si>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</si>
  <si>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</si>
  <si>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</si>
  <si>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</si>
  <si>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</si>
  <si>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</si>
  <si>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</si>
  <si>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</si>
  <si>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</si>
  <si>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</si>
  <si>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</si>
  <si>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</si>
  <si>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</si>
  <si>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</si>
  <si>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</si>
  <si>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</si>
  <si>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</si>
  <si>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</si>
  <si>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</si>
  <si>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</si>
  <si>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</si>
  <si>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</si>
  <si>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</si>
  <si>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</si>
  <si>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</si>
  <si>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</si>
  <si>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</si>
  <si>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</si>
  <si>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</si>
  <si>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</si>
  <si>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</si>
  <si>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</si>
  <si>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</si>
  <si>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</si>
  <si>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</si>
  <si>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</si>
  <si>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</si>
  <si>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</si>
  <si>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</si>
  <si>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</si>
  <si>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</si>
  <si>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</si>
  <si>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</si>
  <si>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</si>
  <si>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</si>
  <si>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</si>
  <si>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</si>
  <si>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</si>
  <si>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</si>
  <si>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</si>
  <si>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</si>
  <si>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</si>
  <si>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</si>
  <si>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</si>
  <si>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</si>
  <si>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</si>
  <si>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</si>
  <si>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</si>
  <si>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</si>
  <si>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</si>
  <si>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</si>
  <si>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</si>
  <si>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</si>
  <si>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</si>
  <si>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</si>
  <si>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</si>
  <si>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</si>
  <si>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</si>
  <si>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</si>
  <si>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</si>
  <si>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</si>
  <si>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</si>
  <si>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</si>
  <si>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</si>
  <si>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</si>
  <si>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</si>
  <si>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</si>
  <si>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</si>
  <si>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</si>
  <si>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</si>
  <si>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</si>
  <si>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</si>
  <si>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</si>
  <si>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</si>
  <si>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</si>
  <si>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</si>
  <si>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</si>
  <si>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</si>
  <si>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</si>
  <si>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</si>
  <si>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</si>
  <si>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</si>
  <si>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</si>
  <si>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</si>
  <si>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</si>
  <si>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</si>
  <si>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</si>
  <si>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</si>
  <si>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</si>
  <si>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</si>
  <si>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</si>
  <si>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</si>
  <si>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</si>
  <si>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</si>
  <si>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</si>
  <si>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</si>
  <si>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</si>
  <si>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</si>
  <si>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</si>
  <si>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</si>
  <si>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</si>
  <si>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</si>
  <si>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</si>
  <si>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</si>
  <si>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</si>
  <si>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</si>
  <si>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</si>
  <si>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</si>
  <si>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</si>
  <si>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</si>
  <si>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</si>
  <si>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</si>
  <si>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</si>
  <si>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</si>
  <si>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</si>
  <si>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</si>
  <si>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</si>
  <si>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</si>
  <si>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</si>
  <si>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</si>
  <si>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</si>
  <si>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</si>
  <si>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</si>
  <si>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</si>
  <si>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</si>
  <si>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</si>
  <si>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</si>
  <si>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</si>
  <si>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</si>
  <si>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</si>
  <si>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</si>
  <si>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</si>
  <si>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</si>
  <si>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</si>
  <si>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</si>
  <si>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</si>
  <si>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</si>
  <si>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</si>
  <si>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</si>
  <si>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</si>
  <si>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</si>
  <si>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</si>
  <si>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</si>
  <si>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</si>
  <si>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</si>
  <si>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</si>
  <si>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</si>
  <si>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</si>
  <si>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</si>
  <si>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</si>
  <si>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</si>
  <si>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</si>
  <si>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</si>
  <si>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</si>
  <si>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</si>
  <si>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</si>
  <si>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</si>
  <si>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</si>
  <si>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</si>
  <si>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</si>
  <si>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</si>
  <si>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</si>
  <si>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</si>
  <si>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</si>
  <si>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</si>
  <si>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</si>
  <si>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</si>
  <si>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</si>
  <si>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</si>
  <si>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</si>
  <si>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</si>
  <si>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</si>
  <si>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</si>
  <si>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</si>
  <si>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</si>
  <si>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</si>
  <si>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</si>
  <si>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</si>
  <si>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</si>
  <si>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</si>
  <si>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</si>
  <si>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</si>
  <si>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</si>
  <si>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</si>
  <si>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</si>
  <si>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</si>
  <si>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</si>
  <si>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</si>
  <si>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</si>
  <si>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</si>
  <si>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</si>
  <si>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</si>
  <si>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</si>
  <si>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</si>
  <si>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</si>
  <si>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</si>
  <si>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</si>
  <si>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</si>
  <si>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</si>
  <si>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</si>
  <si>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</si>
  <si>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</si>
  <si>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</si>
  <si>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</si>
  <si>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</si>
  <si>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</si>
  <si>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</si>
  <si>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</si>
  <si>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</si>
  <si>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</si>
  <si>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</si>
  <si>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</si>
  <si>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</si>
  <si>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</si>
  <si>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</si>
  <si>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</si>
  <si>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</si>
  <si>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</si>
  <si>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</si>
  <si>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</si>
  <si>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</si>
  <si>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</si>
  <si>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</si>
  <si>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</si>
  <si>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</si>
  <si>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</si>
  <si>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</si>
  <si>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</si>
  <si>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</si>
  <si>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</si>
  <si>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</si>
  <si>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</si>
  <si>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</si>
  <si>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</si>
  <si>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</si>
  <si>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</si>
  <si>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</si>
  <si>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</si>
  <si>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</si>
  <si>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</si>
  <si>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</si>
  <si>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</si>
  <si>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</si>
  <si>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</si>
  <si>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</si>
  <si>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</si>
  <si>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</si>
  <si>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</si>
  <si>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</si>
  <si>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</si>
  <si>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</si>
  <si>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</si>
  <si>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</si>
  <si>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</si>
  <si>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</si>
  <si>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</si>
  <si>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</si>
  <si>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</si>
  <si>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</si>
  <si>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</si>
  <si>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</si>
  <si>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</si>
  <si>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</si>
  <si>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</si>
  <si>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</si>
  <si>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</si>
  <si>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</si>
  <si>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</si>
  <si>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</si>
  <si>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</si>
  <si>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</si>
  <si>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</si>
  <si>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</si>
  <si>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</si>
  <si>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</si>
  <si>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</si>
  <si>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</si>
  <si>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</si>
  <si>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</si>
  <si>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</si>
  <si>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</si>
  <si>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</si>
  <si>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</si>
  <si>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</si>
  <si>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</si>
  <si>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</si>
  <si>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</si>
  <si>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</si>
  <si>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</si>
  <si>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</si>
  <si>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</si>
  <si>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</si>
  <si>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</si>
  <si>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</si>
  <si>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</si>
  <si>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</si>
  <si>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</si>
  <si>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</si>
  <si>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</si>
  <si>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</si>
  <si>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</si>
  <si>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</si>
  <si>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</si>
  <si>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</si>
  <si>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</si>
  <si>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</si>
  <si>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</si>
  <si>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</si>
  <si>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</si>
  <si>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</si>
  <si>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</si>
  <si>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</si>
  <si>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</si>
  <si>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</si>
  <si>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</si>
  <si>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</si>
  <si>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</si>
  <si>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</si>
  <si>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</si>
  <si>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</si>
  <si>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</si>
  <si>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</si>
  <si>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</si>
  <si>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</si>
  <si>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</si>
  <si>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</si>
  <si>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</si>
  <si>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</si>
  <si>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</si>
  <si>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</si>
  <si>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</si>
  <si>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</si>
  <si>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</si>
  <si>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</si>
  <si>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</si>
  <si>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</si>
  <si>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</si>
  <si>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</si>
  <si>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</si>
  <si>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</si>
  <si>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</si>
  <si>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</si>
  <si>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</si>
  <si>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</si>
  <si>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</si>
  <si>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</si>
  <si>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</si>
  <si>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</si>
  <si>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</si>
  <si>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</si>
  <si>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</si>
  <si>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</si>
  <si>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</si>
  <si>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</si>
  <si>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</si>
  <si>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</si>
  <si>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</si>
  <si>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</si>
  <si>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</si>
  <si>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</si>
  <si>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</si>
  <si>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</si>
  <si>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</si>
  <si>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</si>
  <si>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</si>
  <si>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</si>
  <si>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</si>
  <si>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</si>
  <si>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</si>
  <si>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</si>
  <si>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</si>
  <si>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</si>
  <si>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</si>
  <si>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</si>
  <si>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</si>
  <si>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</si>
  <si>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</si>
  <si>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</si>
  <si>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</si>
  <si>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</si>
  <si>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</si>
  <si>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</si>
  <si>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</si>
  <si>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</si>
  <si>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</si>
  <si>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</si>
  <si>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</si>
  <si>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</si>
  <si>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</si>
  <si>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</si>
  <si>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</si>
  <si>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</si>
  <si>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</si>
  <si>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</si>
  <si>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</si>
  <si>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</si>
  <si>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</si>
  <si>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</si>
  <si>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</si>
  <si>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</si>
  <si>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</si>
  <si>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</si>
  <si>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</si>
  <si>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</si>
  <si>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</si>
  <si>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</si>
  <si>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</si>
  <si>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</si>
  <si>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</si>
  <si>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</si>
  <si>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</si>
  <si>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</si>
  <si>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</si>
  <si>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</si>
  <si>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</si>
  <si>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</si>
  <si>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</si>
  <si>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</si>
  <si>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</si>
  <si>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</si>
  <si>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</si>
  <si>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</si>
  <si>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</si>
  <si>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</si>
  <si>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</si>
  <si>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</si>
  <si>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</si>
  <si>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</si>
  <si>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</si>
  <si>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</si>
  <si>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</si>
  <si>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</si>
  <si>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</si>
  <si>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</si>
  <si>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</si>
  <si>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</si>
  <si>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</si>
  <si>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</si>
  <si>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</si>
  <si>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</si>
  <si>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</si>
  <si>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</si>
  <si>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</si>
  <si>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</si>
  <si>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</si>
  <si>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</si>
  <si>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</si>
  <si>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</si>
  <si>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</si>
  <si>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</si>
  <si>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</si>
  <si>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</si>
  <si>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</si>
  <si>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</si>
  <si>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</si>
  <si>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</si>
  <si>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</si>
  <si>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</si>
  <si>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</si>
  <si>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</si>
  <si>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</si>
  <si>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</si>
  <si>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</si>
  <si>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</si>
  <si>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</si>
  <si>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</si>
  <si>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</si>
  <si>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</si>
  <si>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</si>
  <si>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</si>
  <si>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</si>
  <si>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</si>
  <si>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</si>
  <si>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</si>
  <si>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</si>
  <si>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</si>
  <si>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</si>
  <si>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</si>
  <si>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</si>
  <si>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</si>
  <si>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</si>
  <si>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</si>
  <si>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</si>
  <si>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</si>
  <si>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</si>
  <si>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</si>
  <si>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</si>
  <si>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</si>
  <si>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</si>
  <si>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</si>
  <si>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</si>
  <si>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</si>
  <si>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</si>
  <si>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</si>
  <si>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</si>
  <si>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</si>
  <si>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</si>
  <si>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</si>
  <si>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</si>
  <si>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</si>
  <si>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</si>
  <si>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</si>
  <si>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</si>
  <si>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</si>
  <si>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</si>
  <si>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</si>
  <si>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</si>
  <si>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</si>
  <si>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</si>
  <si>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</si>
  <si>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</si>
  <si>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</si>
  <si>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</si>
  <si>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</si>
  <si>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</si>
  <si>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</si>
  <si>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</si>
  <si>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</si>
  <si>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</si>
  <si>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</si>
  <si>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</si>
  <si>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</si>
  <si>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</si>
  <si>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</si>
  <si>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</si>
  <si>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</si>
  <si>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</si>
  <si>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</si>
  <si>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</si>
  <si>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</si>
  <si>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</si>
  <si>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</si>
  <si>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</si>
  <si>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</si>
  <si>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</si>
  <si>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</si>
  <si>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</si>
  <si>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</si>
  <si>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</si>
  <si>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</si>
  <si>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</si>
  <si>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</si>
  <si>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</si>
  <si>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</si>
  <si>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</si>
  <si>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</si>
  <si>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</si>
  <si>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</si>
  <si>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</si>
  <si>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</si>
  <si>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</si>
  <si>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</si>
  <si>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</si>
  <si>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</si>
  <si>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</si>
  <si>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</si>
  <si>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</si>
  <si>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</si>
  <si>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</si>
  <si>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</si>
  <si>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</si>
  <si>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</si>
  <si>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</si>
  <si>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</si>
  <si>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</si>
  <si>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</si>
  <si>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</si>
  <si>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</si>
  <si>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</si>
  <si>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</si>
  <si>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</si>
  <si>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</si>
  <si>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</si>
  <si>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</si>
  <si>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</si>
  <si>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</si>
  <si>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</si>
  <si>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</si>
  <si>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</si>
  <si>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</si>
  <si>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</si>
  <si>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</si>
  <si>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</si>
  <si>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</si>
  <si>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</si>
  <si>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</si>
  <si>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</si>
  <si>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</si>
  <si>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</si>
  <si>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</si>
  <si>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</si>
  <si>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</si>
  <si>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</si>
  <si>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</si>
  <si>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</si>
  <si>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</si>
  <si>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</si>
  <si>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</si>
  <si>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</si>
  <si>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</si>
  <si>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</si>
  <si>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</si>
  <si>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</si>
  <si>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</si>
  <si>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</si>
  <si>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</si>
  <si>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</si>
  <si>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</si>
  <si>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</si>
  <si>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</si>
  <si>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</si>
  <si>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</si>
  <si>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</si>
  <si>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</si>
  <si>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</si>
  <si>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</si>
  <si>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</si>
  <si>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</si>
  <si>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</si>
  <si>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</si>
  <si>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</si>
  <si>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</si>
  <si>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</si>
  <si>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</si>
  <si>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</si>
  <si>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</si>
  <si>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</si>
  <si>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</si>
  <si>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</si>
  <si>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</si>
  <si>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</si>
  <si>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</si>
  <si>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</si>
  <si>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</si>
  <si>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</si>
  <si>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</si>
  <si>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</si>
  <si>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</si>
  <si>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</si>
  <si>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</si>
  <si>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</si>
  <si>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</si>
  <si>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</si>
  <si>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</si>
  <si>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</si>
  <si>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</si>
  <si>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</si>
  <si>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</si>
  <si>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</si>
  <si>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</si>
  <si>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</si>
  <si>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</si>
  <si>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</si>
  <si>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</si>
  <si>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</si>
  <si>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</si>
  <si>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</si>
  <si>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</si>
  <si>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</si>
  <si>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</si>
  <si>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</si>
  <si>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</si>
  <si>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</si>
  <si>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</si>
  <si>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</si>
  <si>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</si>
  <si>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</si>
  <si>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</si>
  <si>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</si>
  <si>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</si>
  <si>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</si>
  <si>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</si>
  <si>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</si>
  <si>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</si>
  <si>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</si>
  <si>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</si>
  <si>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</si>
  <si>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</si>
  <si>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</si>
  <si>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</si>
  <si>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</si>
  <si>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</si>
  <si>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</si>
  <si>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</si>
  <si>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</si>
  <si>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</si>
  <si>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</si>
  <si>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</si>
  <si>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</si>
  <si>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</si>
  <si>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</si>
  <si>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</si>
  <si>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</si>
  <si>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</si>
  <si>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</si>
  <si>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</si>
  <si>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</si>
  <si>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</si>
  <si>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</si>
  <si>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</si>
  <si>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</si>
  <si>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</si>
  <si>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</si>
  <si>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</si>
  <si>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</si>
  <si>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</si>
  <si>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</si>
  <si>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</si>
  <si>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</si>
  <si>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</si>
  <si>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</si>
  <si>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</si>
  <si>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</si>
  <si>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</si>
  <si>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</si>
  <si>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</si>
  <si>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</si>
  <si>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</si>
  <si>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</si>
  <si>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</si>
  <si>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</si>
  <si>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</si>
  <si>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</si>
  <si>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</si>
  <si>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</si>
  <si>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</si>
  <si>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</si>
  <si>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</si>
  <si>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</si>
  <si>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</si>
  <si>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</si>
  <si>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</si>
  <si>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</si>
  <si>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</si>
  <si>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</si>
  <si>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</si>
  <si>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</si>
  <si>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</si>
  <si>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</si>
  <si>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</si>
  <si>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</si>
  <si>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</si>
  <si>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</si>
  <si>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</si>
  <si>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</si>
  <si>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</si>
  <si>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</si>
  <si>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</si>
  <si>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</si>
  <si>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</si>
  <si>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</si>
  <si>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</si>
  <si>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</si>
  <si>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</si>
  <si>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</si>
  <si>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</si>
  <si>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</si>
  <si>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</si>
  <si>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</si>
  <si>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</si>
  <si>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</si>
  <si>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</si>
  <si>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</si>
  <si>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</si>
  <si>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</si>
  <si>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</si>
  <si>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</si>
  <si>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</si>
  <si>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</si>
  <si>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</si>
  <si>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</si>
  <si>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</si>
  <si>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</si>
  <si>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</si>
  <si>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</si>
  <si>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</si>
  <si>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</si>
  <si>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</si>
  <si>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</si>
  <si>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</si>
  <si>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</si>
  <si>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</si>
  <si>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</si>
  <si>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</si>
  <si>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</si>
  <si>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</si>
  <si>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</si>
  <si>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</si>
  <si>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</si>
  <si>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</si>
  <si>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</si>
  <si>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</si>
  <si>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</si>
  <si>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</si>
  <si>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</si>
  <si>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</si>
  <si>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</si>
  <si>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</si>
  <si>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</si>
  <si>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</si>
  <si>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</si>
  <si>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</si>
  <si>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</si>
  <si>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</si>
  <si>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</si>
  <si>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</si>
  <si>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</si>
  <si>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</si>
  <si>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</si>
  <si>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</si>
  <si>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</si>
  <si>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</si>
  <si>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</si>
  <si>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</si>
  <si>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</si>
  <si>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</si>
  <si>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</si>
  <si>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</si>
  <si>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</si>
  <si>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</si>
  <si>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</si>
  <si>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</si>
  <si>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</si>
  <si>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</si>
  <si>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</si>
  <si>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</si>
  <si>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</si>
  <si>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</si>
  <si>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</si>
  <si>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</si>
  <si>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</si>
  <si>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</si>
  <si>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</si>
  <si>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</si>
  <si>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</si>
  <si>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</si>
  <si>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</si>
  <si>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</si>
  <si>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</si>
  <si>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</si>
  <si>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</si>
  <si>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</si>
  <si>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</si>
  <si>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</si>
  <si>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</si>
  <si>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</si>
  <si>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</si>
  <si>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</si>
  <si>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</si>
  <si>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</si>
  <si>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</si>
  <si>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</si>
  <si>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</si>
  <si>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</si>
  <si>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</si>
  <si>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</si>
  <si>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</si>
  <si>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</si>
  <si>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</si>
  <si>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</si>
  <si>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</si>
  <si>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</si>
  <si>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</si>
  <si>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</si>
  <si>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</si>
  <si>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</si>
  <si>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</si>
  <si>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</si>
  <si>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</si>
  <si>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</si>
  <si>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</si>
  <si>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</si>
  <si>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</si>
  <si>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</si>
  <si>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</si>
  <si>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</si>
  <si>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</si>
  <si>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</si>
  <si>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</si>
  <si>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</si>
  <si>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</si>
  <si>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</si>
  <si>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</si>
  <si>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</si>
  <si>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</si>
  <si>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</si>
  <si>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</si>
  <si>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</si>
  <si>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</si>
  <si>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</si>
  <si>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</si>
  <si>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</si>
  <si>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</si>
  <si>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</si>
  <si>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</si>
  <si>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</si>
  <si>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</si>
  <si>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</si>
  <si>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</si>
  <si>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</si>
  <si>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</si>
  <si>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</si>
  <si>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</si>
  <si>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</si>
  <si>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</si>
  <si>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</si>
  <si>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</si>
  <si>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</si>
  <si>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</si>
  <si>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</si>
  <si>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</si>
  <si>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</si>
  <si>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</si>
  <si>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</si>
  <si>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</si>
  <si>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</si>
  <si>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</si>
  <si>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</si>
  <si>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</si>
  <si>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</si>
  <si>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</si>
  <si>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</si>
  <si>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</si>
  <si>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</si>
  <si>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</si>
  <si>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</si>
  <si>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</si>
  <si>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</si>
  <si>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</si>
  <si>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</si>
  <si>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</si>
  <si>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</si>
  <si>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</si>
  <si>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</si>
  <si>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</si>
  <si>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</si>
  <si>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</si>
  <si>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</si>
  <si>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</si>
  <si>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</si>
  <si>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</si>
  <si>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</si>
  <si>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</si>
  <si>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</si>
  <si>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</si>
  <si>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</si>
  <si>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</si>
  <si>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</si>
  <si>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</si>
  <si>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</si>
  <si>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</si>
  <si>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</si>
  <si>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</si>
  <si>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</si>
  <si>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</si>
  <si>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</si>
  <si>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</si>
  <si>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</si>
  <si>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</si>
  <si>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</si>
  <si>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</si>
  <si>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</si>
  <si>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</si>
  <si>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</si>
  <si>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</si>
  <si>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</si>
  <si>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</si>
  <si>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</si>
  <si>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</si>
  <si>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</si>
  <si>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</si>
  <si>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</si>
  <si>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</si>
  <si>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</si>
  <si>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</si>
  <si>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</si>
  <si>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</si>
  <si>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</si>
  <si>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</si>
  <si>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</si>
  <si>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</si>
  <si>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</si>
  <si>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</si>
  <si>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</si>
  <si>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</si>
  <si>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</si>
  <si>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</si>
  <si>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</si>
  <si>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</si>
  <si>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</si>
  <si>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</si>
  <si>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</si>
  <si>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</si>
  <si>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</si>
  <si>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</si>
  <si>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</si>
  <si>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</si>
  <si>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</si>
  <si>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</si>
  <si>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</si>
  <si>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</si>
  <si>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</si>
  <si>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</si>
  <si>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</si>
  <si>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</si>
  <si>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</si>
  <si>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</si>
  <si>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</si>
  <si>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</si>
  <si>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</si>
  <si>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</si>
  <si>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</si>
  <si>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</si>
  <si>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</si>
  <si>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</si>
  <si>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</si>
  <si>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</si>
  <si>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</si>
  <si>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</si>
  <si>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</si>
  <si>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</si>
  <si>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</si>
  <si>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</si>
  <si>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</si>
  <si>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</si>
  <si>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</si>
  <si>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</si>
  <si>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</si>
  <si>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</si>
  <si>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</si>
  <si>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</si>
  <si>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</si>
  <si>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</si>
  <si>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</si>
  <si>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</si>
  <si>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</si>
  <si>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</si>
  <si>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</si>
  <si>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</si>
  <si>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</si>
  <si>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</si>
  <si>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</si>
  <si>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</si>
  <si>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</si>
  <si>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</si>
  <si>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</si>
  <si>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</si>
  <si>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</si>
  <si>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</si>
  <si>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</si>
  <si>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</si>
  <si>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</si>
  <si>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</si>
  <si>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</si>
  <si>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</si>
  <si>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</si>
  <si>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</si>
  <si>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</si>
  <si>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</si>
  <si>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</si>
  <si>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</si>
  <si>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</si>
  <si>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</si>
  <si>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</si>
  <si>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</si>
  <si>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</si>
  <si>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</si>
  <si>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</si>
  <si>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</si>
  <si>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</si>
  <si>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</si>
  <si>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</si>
  <si>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</si>
  <si>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</si>
  <si>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</si>
  <si>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</si>
  <si>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</si>
  <si>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</si>
  <si>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</si>
  <si>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</si>
  <si>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</si>
  <si>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</si>
  <si>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</si>
  <si>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</si>
  <si>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</si>
  <si>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</si>
  <si>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</si>
  <si>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</si>
  <si>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</si>
  <si>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</si>
  <si>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</si>
  <si>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</si>
  <si>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</si>
  <si>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</si>
  <si>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</si>
  <si>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</si>
  <si>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</si>
  <si>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</si>
  <si>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</si>
  <si>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</si>
  <si>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</si>
  <si>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</si>
  <si>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</si>
  <si>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</si>
  <si>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</si>
  <si>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</si>
  <si>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</si>
  <si>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</si>
  <si>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</si>
  <si>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</si>
  <si>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</si>
  <si>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</si>
  <si>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</si>
  <si>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</si>
  <si>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</si>
  <si>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</si>
  <si>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</si>
  <si>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</si>
  <si>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</si>
  <si>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</si>
  <si>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</si>
  <si>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</si>
  <si>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</si>
  <si>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</si>
  <si>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</si>
  <si>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</si>
  <si>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</si>
  <si>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</si>
  <si>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</si>
  <si>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</si>
  <si>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</si>
  <si>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</si>
  <si>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</si>
  <si>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</si>
  <si>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</si>
  <si>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</si>
  <si>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</si>
  <si>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</si>
  <si>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</si>
  <si>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</si>
  <si>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</si>
  <si>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</si>
  <si>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</si>
  <si>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</si>
  <si>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</si>
  <si>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</si>
  <si>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</si>
  <si>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</si>
  <si>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</si>
  <si>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</si>
  <si>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</si>
  <si>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</si>
  <si>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</si>
  <si>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</si>
  <si>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</si>
  <si>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</si>
  <si>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</si>
  <si>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</si>
  <si>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</si>
  <si>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</si>
  <si>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</si>
  <si>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</si>
  <si>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</si>
  <si>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</si>
  <si>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</si>
  <si>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</si>
  <si>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</si>
  <si>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</si>
  <si>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</si>
  <si>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</si>
  <si>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</si>
  <si>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</si>
  <si>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</si>
  <si>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</si>
  <si>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</si>
  <si>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</si>
  <si>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</si>
  <si>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</si>
  <si>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</si>
  <si>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</si>
  <si>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</si>
  <si>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</si>
  <si>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</si>
  <si>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</si>
  <si>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</si>
  <si>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</si>
  <si>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</si>
  <si>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</si>
  <si>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</si>
  <si>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</si>
  <si>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</si>
  <si>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</si>
  <si>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</si>
  <si>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</si>
  <si>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</si>
  <si>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</si>
  <si>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</si>
  <si>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</si>
  <si>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</si>
  <si>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</si>
  <si>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</si>
  <si>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</si>
  <si>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</si>
  <si>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</si>
  <si>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</si>
  <si>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</si>
  <si>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</si>
  <si>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</si>
  <si>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</si>
  <si>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</si>
  <si>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</si>
  <si>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</si>
  <si>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</si>
  <si>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</si>
  <si>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</si>
  <si>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</si>
  <si>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</si>
  <si>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</si>
  <si>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</si>
  <si>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</si>
  <si>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</si>
  <si>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</si>
  <si>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</si>
  <si>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</si>
  <si>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</si>
  <si>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</si>
  <si>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</si>
  <si>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</si>
  <si>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</si>
  <si>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</si>
  <si>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</si>
  <si>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</si>
  <si>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</si>
  <si>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</si>
  <si>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</si>
  <si>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</si>
  <si>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</si>
  <si>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</si>
  <si>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</si>
  <si>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</si>
  <si>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</si>
  <si>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</si>
  <si>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</si>
  <si>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</si>
  <si>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</si>
  <si>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</si>
  <si>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</si>
  <si>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</si>
  <si>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</si>
  <si>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</si>
  <si>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</si>
  <si>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</si>
  <si>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</si>
  <si>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</si>
  <si>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</si>
  <si>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</si>
  <si>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</si>
  <si>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</si>
  <si>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</si>
  <si>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</si>
  <si>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</si>
  <si>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</si>
  <si>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</si>
  <si>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</si>
  <si>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</si>
  <si>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</si>
  <si>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</si>
  <si>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</si>
  <si>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</si>
  <si>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</si>
  <si>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</si>
  <si>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</si>
  <si>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</si>
  <si>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</si>
  <si>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</si>
  <si>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</si>
  <si>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</si>
  <si>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</si>
  <si>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</si>
  <si>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</si>
  <si>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</si>
  <si>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</si>
  <si>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</si>
  <si>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</si>
  <si>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</si>
  <si>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</si>
  <si>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</si>
  <si>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</si>
  <si>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</si>
  <si>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</si>
  <si>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</si>
  <si>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</si>
  <si>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</si>
  <si>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</si>
  <si>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</si>
  <si>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</si>
  <si>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</si>
  <si>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</si>
  <si>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</si>
  <si>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</si>
  <si>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</si>
  <si>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</si>
  <si>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</si>
  <si>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</si>
  <si>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</si>
  <si>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</si>
  <si>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</si>
  <si>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</si>
  <si>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</si>
  <si>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</si>
  <si>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</si>
  <si>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</si>
  <si>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</si>
  <si>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</si>
  <si>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</si>
  <si>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</si>
  <si>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</si>
  <si>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</si>
  <si>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</si>
  <si>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</si>
  <si>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</si>
  <si>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</si>
  <si>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</si>
  <si>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</si>
  <si>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</si>
  <si>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</si>
  <si>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</si>
  <si>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</si>
  <si>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</si>
  <si>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</si>
  <si>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</si>
  <si>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</si>
  <si>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</si>
  <si>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</si>
  <si>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</si>
  <si>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</si>
  <si>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</si>
  <si>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</si>
  <si>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</si>
  <si>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</si>
  <si>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</si>
  <si>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</si>
  <si>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</si>
  <si>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</si>
  <si>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</si>
  <si>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</si>
  <si>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</si>
  <si>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</si>
  <si>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</si>
  <si>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</si>
  <si>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</si>
  <si>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</si>
  <si>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</si>
  <si>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</si>
  <si>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</si>
  <si>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</si>
  <si>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</si>
  <si>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</si>
  <si>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</si>
  <si>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</si>
  <si>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</si>
  <si>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</si>
  <si>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</si>
  <si>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</si>
  <si>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</si>
  <si>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</si>
  <si>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</si>
  <si>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</si>
  <si>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</si>
  <si>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</si>
  <si>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</si>
  <si>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</si>
  <si>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</si>
  <si>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</si>
  <si>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</si>
  <si>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</si>
  <si>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</si>
  <si>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</si>
  <si>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</si>
  <si>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</si>
  <si>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</si>
  <si>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</si>
  <si>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</si>
  <si>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</si>
  <si>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</si>
  <si>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</si>
  <si>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</si>
  <si>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</si>
  <si>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</si>
  <si>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</si>
  <si>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</si>
  <si>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</si>
  <si>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</si>
  <si>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</si>
  <si>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</si>
  <si>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</si>
  <si>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</si>
  <si>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</si>
  <si>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</si>
  <si>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</si>
  <si>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</si>
  <si>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</si>
  <si>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</si>
  <si>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</si>
  <si>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</si>
  <si>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</si>
  <si>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</si>
  <si>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</si>
  <si>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</si>
  <si>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</si>
  <si>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</si>
  <si>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</si>
  <si>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</si>
  <si>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</si>
  <si>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</si>
  <si>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</si>
  <si>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</si>
  <si>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</si>
  <si>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</si>
  <si>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</si>
  <si>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</si>
  <si>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</si>
  <si>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</si>
  <si>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</si>
  <si>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</si>
  <si>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</si>
  <si>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</si>
  <si>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</si>
  <si>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</si>
  <si>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</si>
  <si>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</si>
  <si>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</si>
  <si>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</si>
  <si>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</si>
  <si>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</si>
  <si>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</si>
  <si>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</si>
  <si>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</si>
  <si>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</si>
  <si>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</si>
  <si>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</si>
  <si>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</si>
  <si>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</si>
  <si>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</si>
  <si>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</si>
  <si>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</si>
  <si>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</si>
  <si>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</si>
  <si>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</si>
  <si>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</si>
  <si>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</si>
  <si>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</si>
  <si>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</si>
  <si>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</si>
  <si>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</si>
  <si>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</si>
  <si>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</si>
  <si>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</si>
  <si>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</si>
  <si>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</si>
  <si>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</si>
  <si>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</si>
  <si>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</si>
  <si>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</si>
  <si>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</si>
  <si>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</si>
  <si>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</si>
  <si>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</si>
  <si>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</si>
  <si>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</si>
  <si>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</si>
  <si>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</si>
  <si>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</si>
  <si>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</si>
  <si>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</si>
  <si>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</si>
  <si>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</si>
  <si>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</si>
  <si>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</si>
  <si>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</si>
  <si>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</si>
  <si>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</si>
  <si>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</si>
  <si>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</si>
  <si>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</si>
  <si>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</si>
  <si>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</si>
  <si>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</si>
  <si>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</si>
  <si>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</si>
  <si>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</si>
  <si>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</si>
  <si>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</si>
  <si>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</si>
  <si>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</si>
  <si>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</si>
  <si>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</si>
  <si>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</si>
  <si>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</si>
  <si>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</si>
  <si>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</si>
  <si>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</si>
  <si>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</si>
  <si>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</si>
  <si>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</si>
  <si>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</si>
  <si>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</si>
  <si>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</si>
  <si>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</si>
  <si>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</si>
  <si>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</si>
  <si>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</si>
  <si>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</si>
  <si>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</si>
  <si>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</si>
  <si>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</si>
  <si>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</si>
  <si>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</si>
  <si>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</si>
  <si>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</si>
  <si>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</si>
  <si>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</si>
  <si>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</si>
  <si>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</si>
  <si>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</si>
  <si>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</si>
  <si>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</si>
  <si>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</si>
  <si>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</si>
  <si>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</si>
  <si>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</si>
  <si>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</si>
  <si>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</si>
  <si>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</si>
  <si>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</si>
  <si>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</si>
  <si>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</si>
  <si>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</si>
  <si>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</si>
  <si>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</si>
  <si>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</si>
  <si>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</si>
  <si>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</si>
  <si>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</si>
  <si>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</si>
  <si>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</si>
  <si>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</si>
  <si>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</si>
  <si>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</si>
  <si>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</si>
  <si>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</si>
  <si>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</si>
  <si>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</si>
  <si>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</si>
  <si>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</si>
  <si>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</si>
  <si>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</si>
  <si>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</si>
  <si>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</si>
  <si>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</si>
  <si>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</si>
  <si>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</si>
  <si>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</si>
  <si>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</si>
  <si>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</si>
  <si>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</si>
  <si>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</si>
  <si>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</si>
  <si>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</si>
  <si>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</si>
  <si>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</si>
  <si>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</si>
  <si>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</si>
  <si>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</si>
  <si>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</si>
  <si>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</si>
  <si>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</si>
  <si>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</si>
  <si>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</si>
  <si>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</si>
  <si>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</si>
  <si>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</si>
  <si>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</si>
  <si>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</si>
  <si>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</si>
  <si>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</si>
  <si>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</si>
  <si>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</si>
  <si>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</si>
  <si>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</si>
  <si>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</si>
  <si>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</si>
  <si>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</si>
  <si>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</si>
  <si>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</si>
  <si>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</si>
  <si>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</si>
  <si>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</si>
  <si>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</si>
  <si>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</si>
  <si>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</si>
  <si>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</si>
  <si>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</si>
  <si>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</si>
  <si>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</si>
  <si>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</si>
  <si>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</si>
  <si>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</si>
  <si>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</si>
  <si>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</si>
  <si>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</si>
  <si>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</si>
  <si>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</si>
  <si>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</si>
  <si>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</si>
  <si>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</si>
  <si>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</si>
  <si>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</si>
  <si>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</si>
  <si>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</si>
  <si>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</si>
  <si>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</si>
  <si>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</si>
  <si>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</si>
  <si>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</si>
  <si>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</si>
  <si>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</si>
  <si>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</si>
  <si>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</si>
  <si>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</si>
  <si>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</si>
  <si>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</si>
  <si>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</si>
  <si>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</si>
  <si>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</si>
  <si>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</si>
  <si>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</si>
  <si>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</si>
  <si>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</si>
  <si>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</si>
  <si>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</si>
  <si>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</si>
  <si>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</si>
  <si>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</si>
  <si>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</si>
  <si>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</si>
  <si>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</si>
  <si>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</si>
  <si>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</si>
  <si>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</si>
  <si>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</si>
  <si>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</si>
  <si>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</si>
  <si>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</si>
  <si>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</si>
  <si>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</si>
  <si>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</si>
  <si>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</si>
  <si>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</si>
  <si>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</si>
  <si>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</si>
  <si>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</si>
  <si>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</si>
  <si>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</si>
  <si>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</si>
  <si>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</si>
  <si>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</si>
  <si>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</si>
  <si>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</si>
  <si>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</si>
  <si>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</si>
  <si>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</si>
  <si>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</si>
  <si>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</si>
  <si>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</si>
  <si>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</si>
  <si>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</si>
  <si>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</si>
  <si>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</si>
  <si>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</si>
  <si>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</si>
  <si>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</si>
  <si>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</si>
  <si>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</si>
  <si>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</si>
  <si>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</si>
  <si>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</si>
  <si>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</si>
  <si>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</si>
  <si>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</si>
  <si>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</si>
  <si>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</si>
  <si>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</si>
  <si>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</si>
  <si>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</si>
  <si>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</si>
  <si>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</si>
  <si>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</si>
  <si>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</si>
  <si>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</si>
  <si>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</si>
  <si>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</si>
  <si>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</si>
  <si>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</si>
  <si>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</si>
  <si>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</si>
  <si>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</si>
  <si>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</si>
  <si>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</si>
  <si>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</si>
  <si>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</si>
  <si>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</si>
  <si>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</si>
  <si>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</si>
  <si>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</si>
  <si>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</si>
  <si>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</si>
  <si>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</si>
  <si>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</si>
  <si>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</si>
  <si>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</si>
  <si>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</si>
  <si>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</si>
  <si>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</si>
  <si>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</si>
  <si>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</si>
  <si>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</si>
  <si>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</si>
  <si>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</si>
  <si>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</si>
  <si>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</si>
  <si>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</si>
  <si>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</si>
  <si>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</si>
  <si>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</si>
  <si>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</si>
  <si>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</si>
  <si>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</si>
  <si>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</si>
  <si>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</si>
  <si>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</si>
  <si>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</si>
  <si>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</si>
  <si>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</si>
  <si>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</si>
  <si>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</si>
  <si>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</si>
  <si>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</si>
  <si>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</si>
  <si>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</si>
  <si>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</si>
  <si>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</si>
  <si>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</si>
  <si>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</si>
  <si>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</si>
  <si>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</si>
  <si>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</si>
  <si>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</si>
  <si>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</si>
  <si>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</si>
  <si>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</si>
  <si>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</si>
  <si>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</si>
  <si>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</si>
  <si>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</si>
  <si>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</si>
  <si>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</si>
  <si>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</si>
  <si>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</si>
  <si>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</si>
  <si>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</si>
  <si>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</si>
  <si>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</si>
  <si>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</si>
  <si>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</si>
  <si>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</si>
  <si>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</si>
  <si>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</si>
  <si>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</si>
  <si>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</si>
  <si>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</si>
  <si>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</si>
  <si>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</si>
  <si>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</si>
  <si>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</si>
  <si>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</si>
  <si>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</si>
  <si>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</si>
  <si>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</si>
  <si>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</si>
  <si>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</si>
  <si>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</si>
  <si>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</si>
  <si>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</si>
  <si>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</si>
  <si>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</si>
  <si>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</si>
  <si>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</si>
  <si>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</si>
  <si>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</si>
  <si>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</si>
  <si>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</si>
  <si>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</si>
  <si>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</si>
  <si>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</si>
  <si>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</si>
  <si>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</si>
  <si>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</si>
  <si>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</si>
  <si>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</si>
  <si>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</si>
  <si>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</si>
  <si>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</si>
  <si>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</si>
  <si>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</si>
  <si>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</si>
  <si>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</si>
  <si>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</si>
  <si>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</si>
  <si>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</si>
  <si>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</si>
  <si>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</si>
  <si>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</si>
  <si>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</si>
  <si>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</si>
  <si>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</si>
  <si>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</si>
  <si>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</si>
  <si>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</si>
  <si>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</si>
  <si>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</si>
  <si>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</si>
  <si>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</si>
  <si>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</si>
  <si>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</si>
  <si>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</si>
  <si>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</si>
  <si>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</si>
  <si>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</si>
  <si>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</si>
  <si>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</si>
  <si>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</si>
  <si>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</si>
  <si>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</si>
  <si>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</si>
  <si>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</si>
  <si>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</si>
  <si>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</si>
  <si>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</si>
  <si>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</si>
  <si>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</si>
  <si>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</si>
  <si>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</si>
  <si>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</si>
  <si>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</si>
  <si>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</si>
  <si>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</si>
  <si>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</si>
  <si>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</si>
  <si>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</si>
  <si>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</si>
  <si>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</si>
  <si>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</si>
  <si>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</si>
  <si>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</si>
  <si>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</si>
  <si>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</si>
  <si>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</si>
  <si>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</si>
  <si>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</si>
  <si>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</si>
  <si>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</si>
  <si>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</si>
  <si>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</si>
  <si>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</si>
  <si>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</si>
  <si>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</si>
  <si>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</si>
  <si>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</si>
  <si>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</si>
  <si>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</si>
  <si>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</si>
  <si>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</si>
  <si>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</si>
  <si>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</si>
  <si>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</si>
  <si>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</si>
  <si>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</si>
  <si>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</si>
  <si>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</si>
  <si>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</si>
  <si>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</si>
  <si>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</si>
  <si>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</si>
  <si>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</si>
  <si>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</si>
  <si>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</si>
  <si>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</si>
  <si>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</si>
  <si>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</si>
  <si>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</si>
  <si>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</si>
  <si>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</si>
  <si>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</si>
  <si>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</si>
  <si>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</si>
  <si>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</si>
  <si>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</si>
  <si>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</si>
  <si>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</si>
  <si>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</si>
  <si>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</si>
  <si>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</si>
  <si>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</si>
  <si>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</si>
  <si>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</si>
  <si>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</si>
  <si>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</si>
  <si>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</si>
  <si>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</si>
  <si>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</si>
  <si>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</si>
  <si>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</si>
  <si>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</si>
  <si>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</si>
  <si>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</si>
  <si>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</si>
  <si>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</si>
  <si>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</si>
  <si>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</si>
  <si>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</si>
  <si>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</si>
  <si>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</si>
  <si>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</si>
  <si>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</si>
  <si>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</si>
  <si>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</si>
  <si>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</si>
  <si>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</si>
  <si>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</si>
  <si>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</si>
  <si>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</si>
  <si>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</si>
  <si>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</si>
  <si>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</si>
  <si>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</si>
  <si>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</si>
  <si>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</si>
  <si>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</si>
  <si>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</si>
  <si>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</si>
  <si>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</si>
  <si>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</si>
  <si>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</si>
  <si>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</si>
  <si>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</si>
  <si>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</si>
  <si>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</si>
  <si>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</si>
  <si>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</si>
  <si>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</si>
  <si>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</si>
  <si>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</si>
  <si>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</si>
  <si>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</si>
  <si>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</si>
  <si>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</si>
  <si>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</si>
  <si>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</si>
  <si>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</si>
  <si>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</si>
  <si>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</si>
  <si>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</si>
  <si>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</si>
  <si>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</si>
  <si>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</si>
  <si>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</si>
  <si>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</si>
  <si>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</si>
  <si>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</si>
  <si>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</si>
  <si>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</si>
  <si>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</si>
  <si>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</si>
  <si>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</si>
  <si>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</si>
  <si>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</si>
  <si>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</si>
  <si>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</si>
  <si>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</si>
  <si>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</si>
  <si>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</si>
  <si>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</si>
  <si>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</si>
  <si>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</si>
  <si>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</si>
  <si>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</si>
  <si>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</si>
  <si>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</si>
  <si>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</si>
  <si>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</si>
  <si>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</si>
  <si>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</si>
  <si>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</si>
  <si>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</si>
  <si>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</si>
  <si>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</si>
  <si>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</si>
  <si>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</si>
  <si>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</si>
  <si>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</si>
  <si>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</si>
  <si>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</si>
  <si>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</si>
  <si>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</si>
  <si>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</si>
  <si>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</si>
  <si>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</si>
  <si>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</si>
  <si>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</si>
  <si>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</si>
  <si>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</si>
  <si>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</si>
  <si>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</si>
  <si>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</si>
  <si>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</si>
  <si>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</si>
  <si>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</si>
  <si>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</si>
  <si>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</si>
  <si>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</si>
  <si>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</si>
  <si>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</si>
  <si>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</si>
  <si>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</si>
  <si>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</si>
  <si>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</si>
  <si>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</si>
  <si>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</si>
  <si>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</si>
  <si>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</si>
  <si>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</si>
  <si>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</si>
  <si>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</si>
  <si>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</si>
  <si>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</si>
  <si>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</si>
  <si>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</si>
  <si>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</si>
  <si>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</si>
  <si>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</si>
  <si>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</si>
  <si>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</si>
  <si>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</si>
  <si>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</si>
  <si>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</si>
  <si>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</si>
  <si>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</si>
  <si>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</si>
  <si>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</si>
  <si>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</si>
  <si>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</si>
  <si>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</si>
  <si>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</si>
  <si>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</si>
  <si>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</si>
  <si>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</si>
  <si>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</si>
  <si>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</si>
  <si>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</si>
  <si>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</si>
  <si>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</si>
  <si>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</si>
  <si>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</si>
  <si>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</si>
  <si>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</si>
  <si>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</si>
  <si>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</si>
  <si>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</si>
  <si>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</si>
  <si>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</si>
  <si>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</si>
  <si>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</si>
  <si>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</si>
  <si>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</si>
  <si>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</si>
  <si>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</si>
  <si>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</si>
  <si>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</si>
  <si>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</si>
  <si>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</si>
  <si>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</si>
  <si>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</si>
  <si>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</si>
  <si>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</si>
  <si>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</si>
  <si>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</si>
  <si>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</si>
  <si>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</si>
  <si>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</si>
  <si>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</si>
  <si>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</si>
  <si>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</si>
  <si>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</si>
  <si>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</si>
  <si>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</si>
  <si>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</si>
  <si>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</si>
  <si>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</si>
  <si>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</si>
  <si>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</si>
  <si>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</si>
  <si>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</si>
  <si>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</si>
  <si>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</si>
  <si>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</si>
  <si>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</si>
  <si>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</si>
  <si>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</si>
  <si>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</si>
  <si>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</si>
  <si>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</si>
  <si>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</si>
  <si>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</si>
  <si>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</si>
  <si>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</si>
  <si>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</si>
  <si>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</si>
  <si>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</si>
  <si>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</si>
  <si>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</si>
  <si>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</si>
  <si>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</si>
  <si>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</si>
  <si>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</si>
  <si>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</si>
  <si>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</si>
  <si>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</si>
  <si>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</si>
  <si>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</si>
  <si>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</si>
  <si>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</si>
  <si>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</si>
  <si>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</si>
  <si>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</si>
  <si>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</si>
  <si>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</si>
  <si>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</si>
  <si>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</si>
  <si>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</si>
  <si>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</si>
  <si>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</si>
  <si>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</si>
  <si>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</si>
  <si>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</si>
  <si>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</si>
  <si>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</si>
  <si>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</si>
  <si>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</si>
  <si>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</si>
  <si>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</si>
  <si>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</si>
  <si>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</si>
  <si>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</si>
  <si>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</si>
  <si>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</si>
  <si>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</si>
  <si>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</si>
  <si>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</si>
  <si>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</si>
  <si>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</si>
  <si>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</si>
  <si>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</si>
  <si>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</si>
  <si>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</si>
  <si>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</si>
  <si>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</si>
  <si>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</si>
  <si>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</si>
  <si>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</si>
  <si>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</si>
  <si>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</si>
  <si>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</si>
  <si>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</si>
  <si>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</si>
  <si>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</si>
  <si>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</si>
  <si>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</si>
  <si>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</si>
  <si>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</si>
  <si>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</si>
  <si>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</si>
  <si>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</si>
  <si>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</si>
  <si>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</si>
  <si>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</si>
  <si>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</si>
  <si>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</si>
  <si>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</si>
  <si>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</si>
  <si>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</si>
  <si>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</si>
  <si>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</si>
  <si>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</si>
  <si>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</si>
  <si>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</si>
  <si>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</si>
  <si>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</si>
  <si>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</si>
  <si>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</si>
  <si>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</si>
  <si>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</si>
  <si>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</si>
  <si>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</si>
  <si>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</si>
  <si>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</si>
  <si>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</si>
  <si>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</si>
  <si>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</si>
  <si>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</si>
  <si>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</si>
  <si>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</si>
  <si>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</si>
  <si>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</si>
  <si>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</si>
  <si>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</si>
  <si>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</si>
  <si>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</si>
  <si>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</si>
  <si>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</si>
  <si>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</si>
  <si>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</si>
  <si>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</si>
  <si>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</si>
  <si>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</si>
  <si>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</si>
  <si>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</si>
  <si>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</si>
  <si>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</si>
  <si>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</si>
  <si>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</si>
  <si>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</si>
  <si>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</si>
  <si>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</si>
  <si>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</si>
  <si>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</si>
  <si>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</si>
  <si>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</si>
  <si>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</si>
  <si>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</si>
  <si>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</si>
  <si>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</si>
  <si>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</si>
  <si>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</si>
  <si>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</si>
  <si>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</si>
  <si>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</si>
  <si>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</si>
  <si>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</si>
  <si>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</si>
  <si>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</si>
  <si>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</si>
  <si>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</si>
  <si>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</si>
  <si>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</si>
  <si>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</si>
  <si>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</si>
  <si>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</si>
  <si>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</si>
  <si>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</si>
  <si>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</si>
  <si>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</si>
  <si>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</si>
  <si>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</si>
  <si>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</si>
  <si>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</si>
  <si>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</si>
  <si>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</si>
  <si>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</si>
  <si>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</si>
  <si>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</si>
  <si>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</si>
  <si>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</si>
  <si>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</si>
  <si>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</si>
  <si>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</si>
  <si>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</si>
  <si>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</si>
  <si>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</si>
  <si>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</si>
  <si>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</si>
  <si>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</si>
  <si>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</si>
  <si>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</si>
  <si>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</si>
  <si>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</si>
  <si>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</si>
  <si>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</si>
  <si>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</si>
  <si>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</si>
  <si>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</si>
  <si>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</si>
  <si>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</si>
  <si>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</si>
  <si>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</si>
  <si>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</si>
  <si>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</si>
  <si>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</si>
  <si>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</si>
  <si>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</si>
  <si>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</si>
  <si>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</si>
  <si>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</si>
  <si>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</si>
  <si>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</si>
  <si>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</si>
  <si>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</si>
  <si>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</si>
  <si>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</si>
  <si>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</si>
  <si>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</si>
  <si>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</si>
  <si>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</si>
  <si>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</si>
  <si>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</si>
  <si>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</si>
  <si>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</si>
  <si>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</si>
  <si>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</si>
  <si>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</si>
  <si>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</si>
  <si>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</si>
  <si>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</si>
  <si>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</si>
  <si>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</si>
  <si>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</si>
  <si>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</si>
  <si>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</si>
  <si>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</si>
  <si>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</si>
  <si>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</si>
  <si>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</si>
  <si>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</si>
  <si>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</si>
  <si>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</si>
  <si>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</si>
  <si>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</si>
  <si>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</si>
  <si>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</si>
  <si>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</si>
  <si>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</si>
  <si>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</si>
  <si>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</si>
  <si>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</si>
  <si>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</si>
  <si>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</si>
  <si>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</si>
  <si>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</si>
  <si>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</si>
  <si>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</si>
  <si>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</si>
  <si>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</si>
  <si>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</si>
  <si>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</si>
  <si>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</si>
  <si>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</si>
  <si>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</si>
  <si>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</si>
  <si>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</si>
  <si>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</si>
  <si>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</si>
  <si>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</si>
  <si>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</si>
  <si>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</si>
  <si>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</si>
  <si>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</si>
  <si>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</si>
  <si>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</si>
  <si>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</si>
  <si>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</si>
  <si>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</si>
  <si>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</si>
  <si>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</si>
  <si>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</si>
  <si>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</si>
  <si>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</si>
  <si>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</si>
  <si>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</si>
  <si>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</si>
  <si>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</si>
  <si>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</si>
  <si>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</si>
  <si>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</si>
  <si>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</si>
  <si>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</si>
  <si>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</si>
  <si>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</si>
  <si>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</si>
  <si>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</si>
  <si>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</si>
  <si>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</si>
  <si>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</si>
  <si>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</si>
  <si>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</si>
  <si>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</si>
  <si>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</si>
  <si>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</si>
  <si>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</si>
  <si>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</si>
  <si>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</si>
  <si>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</si>
  <si>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</si>
  <si>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</si>
  <si>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</si>
  <si>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</si>
  <si>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</si>
  <si>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</si>
  <si>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</si>
  <si>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</si>
  <si>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</si>
  <si>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</si>
  <si>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</si>
  <si>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</si>
  <si>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</si>
  <si>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</si>
  <si>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</si>
  <si>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</si>
  <si>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</si>
  <si>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</si>
  <si>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</si>
  <si>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</si>
  <si>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</si>
  <si>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</si>
  <si>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</si>
  <si>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</si>
  <si>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</si>
  <si>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</si>
  <si>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</si>
  <si>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</si>
  <si>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</si>
  <si>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</si>
  <si>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</si>
  <si>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</si>
  <si>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</si>
  <si>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</si>
  <si>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</si>
  <si>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</si>
  <si>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</si>
  <si>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</si>
  <si>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</si>
  <si>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</si>
  <si>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</si>
  <si>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</si>
  <si>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</si>
  <si>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</si>
  <si>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</si>
  <si>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</si>
  <si>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</si>
  <si>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</si>
  <si>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</si>
  <si>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</si>
  <si>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</si>
  <si>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</si>
  <si>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</si>
  <si>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</si>
  <si>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</si>
  <si>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</si>
  <si>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</si>
  <si>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</si>
  <si>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</si>
  <si>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</si>
  <si>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</si>
  <si>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</si>
  <si>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</si>
  <si>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</si>
  <si>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</si>
  <si>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</si>
  <si>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</si>
  <si>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</si>
  <si>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</si>
  <si>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</si>
  <si>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</si>
  <si>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</si>
  <si>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</si>
  <si>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</si>
  <si>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</si>
  <si>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</si>
  <si>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</si>
  <si>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</si>
  <si>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</si>
  <si>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</si>
  <si>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</si>
  <si>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</si>
  <si>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</si>
  <si>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</si>
  <si>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</si>
  <si>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</si>
  <si>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</si>
  <si>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</si>
  <si>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</si>
  <si>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</si>
  <si>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</si>
  <si>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</si>
  <si>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</si>
  <si>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</si>
  <si>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</si>
  <si>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</si>
  <si>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</si>
  <si>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</si>
  <si>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</si>
  <si>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</si>
  <si>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</si>
  <si>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</si>
  <si>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</si>
  <si>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</si>
  <si>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</si>
  <si>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</si>
  <si>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</si>
  <si>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</si>
  <si>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</si>
  <si>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</si>
  <si>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</si>
  <si>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</si>
  <si>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</si>
  <si>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</si>
  <si>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</si>
  <si>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</si>
  <si>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</si>
  <si>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</si>
  <si>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</si>
  <si>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</si>
  <si>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</si>
  <si>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</si>
  <si>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</si>
  <si>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</si>
  <si>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</si>
  <si>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</si>
  <si>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</si>
  <si>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</si>
  <si>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</si>
  <si>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</si>
  <si>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</si>
  <si>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</si>
  <si>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</si>
  <si>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</si>
  <si>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</si>
  <si>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</si>
  <si>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</si>
  <si>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</si>
  <si>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</si>
  <si>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</si>
  <si>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</si>
  <si>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</si>
  <si>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</si>
  <si>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</si>
  <si>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</si>
  <si>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</si>
  <si>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</si>
  <si>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</si>
  <si>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</si>
  <si>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</si>
  <si>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</si>
  <si>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</si>
  <si>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</si>
  <si>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</si>
  <si>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</si>
  <si>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</si>
  <si>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</si>
  <si>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</si>
  <si>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</si>
  <si>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</si>
  <si>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</si>
  <si>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</si>
  <si>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</si>
  <si>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</si>
  <si>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</si>
  <si>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</si>
  <si>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</si>
  <si>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</si>
  <si>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</si>
  <si>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</si>
  <si>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</si>
  <si>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</si>
  <si>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</si>
  <si>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</si>
  <si>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</si>
  <si>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</si>
  <si>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</si>
  <si>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</si>
  <si>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</si>
  <si>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</si>
  <si>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</si>
  <si>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</si>
  <si>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</si>
  <si>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</si>
  <si>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</si>
  <si>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</si>
  <si>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</si>
  <si>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</si>
  <si>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</si>
  <si>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</si>
  <si>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</si>
  <si>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</si>
  <si>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</si>
  <si>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</si>
  <si>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</si>
  <si>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</si>
  <si>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</si>
  <si>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</si>
  <si>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</si>
  <si>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</si>
  <si>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</si>
  <si>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</si>
  <si>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</si>
  <si>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</si>
  <si>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</si>
  <si>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</si>
  <si>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</si>
  <si>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</si>
  <si>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</si>
  <si>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</si>
  <si>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</si>
  <si>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</si>
  <si>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</si>
  <si>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</si>
  <si>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</si>
  <si>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</si>
  <si>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</si>
  <si>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</si>
  <si>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</si>
  <si>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</si>
  <si>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</si>
  <si>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</si>
  <si>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</si>
  <si>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</si>
  <si>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</si>
  <si>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</si>
  <si>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</si>
  <si>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</si>
  <si>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</si>
  <si>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</si>
  <si>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</si>
  <si>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</si>
  <si>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</si>
  <si>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</si>
  <si>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</si>
  <si>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</si>
  <si>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</si>
  <si>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</si>
  <si>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</si>
  <si>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</si>
  <si>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</si>
  <si>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</si>
  <si>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</si>
  <si>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</si>
  <si>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</si>
  <si>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</si>
  <si>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</si>
  <si>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</si>
  <si>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</si>
  <si>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</si>
  <si>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</si>
  <si>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</si>
  <si>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</si>
  <si>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</si>
  <si>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</si>
  <si>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</si>
  <si>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</si>
  <si>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</si>
  <si>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</si>
  <si>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</si>
  <si>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</si>
  <si>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</si>
  <si>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</si>
  <si>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</si>
  <si>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</si>
  <si>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</si>
  <si>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</si>
  <si>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</si>
  <si>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</si>
  <si>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</si>
  <si>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</si>
  <si>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</si>
  <si>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</si>
  <si>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</si>
  <si>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</si>
  <si>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</si>
  <si>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</si>
  <si>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</si>
  <si>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</si>
  <si>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</si>
  <si>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</si>
  <si>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</si>
  <si>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</si>
  <si>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</si>
  <si>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</si>
  <si>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</si>
  <si>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</si>
  <si>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</si>
  <si>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</si>
  <si>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</si>
  <si>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</si>
  <si>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</si>
  <si>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</si>
  <si>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</si>
  <si>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</si>
  <si>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</si>
  <si>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</si>
  <si>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</si>
  <si>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</si>
  <si>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</si>
  <si>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</si>
  <si>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</si>
  <si>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</si>
  <si>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</si>
  <si>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</si>
  <si>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</si>
  <si>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</si>
  <si>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</si>
  <si>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</si>
  <si>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</si>
  <si>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</si>
  <si>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</si>
  <si>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</si>
  <si>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</si>
  <si>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</si>
  <si>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</si>
  <si>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</si>
  <si>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</si>
  <si>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</si>
  <si>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</si>
  <si>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</si>
  <si>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</si>
  <si>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</si>
  <si>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</si>
  <si>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</si>
  <si>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</si>
  <si>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</si>
  <si>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</si>
  <si>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</si>
  <si>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</si>
  <si>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</si>
  <si>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</si>
  <si>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</si>
  <si>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</si>
  <si>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</si>
  <si>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</si>
  <si>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</si>
  <si>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</si>
  <si>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</si>
  <si>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</si>
  <si>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</si>
  <si>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</si>
  <si>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</si>
  <si>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</si>
  <si>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</si>
  <si>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</si>
  <si>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</si>
  <si>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</si>
  <si>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</si>
  <si>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</si>
  <si>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</si>
  <si>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</si>
  <si>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</si>
  <si>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</si>
  <si>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</si>
  <si>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</si>
  <si>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</si>
  <si>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</si>
  <si>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</si>
  <si>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</si>
  <si>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</si>
  <si>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</si>
  <si>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</si>
  <si>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</si>
  <si>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</si>
  <si>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</si>
  <si>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</si>
  <si>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</si>
  <si>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</si>
  <si>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</si>
  <si>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</si>
  <si>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</si>
  <si>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</si>
  <si>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</si>
  <si>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</si>
  <si>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</si>
  <si>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</si>
  <si>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</si>
  <si>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</si>
  <si>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</si>
  <si>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</si>
  <si>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</si>
  <si>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</si>
  <si>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</si>
  <si>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</si>
  <si>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</si>
  <si>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</si>
  <si>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</si>
  <si>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</si>
  <si>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</si>
  <si>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</si>
  <si>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</si>
  <si>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</si>
  <si>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</si>
  <si>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</si>
  <si>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</si>
  <si>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</si>
  <si>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</si>
  <si>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</si>
  <si>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</si>
  <si>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</si>
  <si>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</si>
  <si>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</si>
  <si>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</si>
  <si>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</si>
  <si>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</si>
  <si>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</si>
  <si>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</si>
  <si>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</si>
  <si>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</si>
  <si>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</si>
  <si>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</si>
  <si>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</si>
  <si>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</si>
  <si>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</si>
  <si>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</si>
  <si>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</si>
  <si>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</si>
  <si>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</si>
  <si>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</si>
  <si>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</si>
  <si>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</si>
  <si>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</si>
  <si>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</si>
  <si>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</si>
  <si>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</si>
  <si>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</si>
  <si>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</si>
  <si>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</si>
  <si>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</si>
  <si>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</si>
  <si>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</si>
  <si>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</si>
  <si>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</si>
  <si>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</si>
  <si>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</si>
  <si>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</si>
  <si>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</si>
  <si>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</si>
  <si>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</si>
  <si>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</si>
  <si>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</si>
  <si>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</si>
  <si>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</si>
  <si>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</si>
  <si>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</si>
  <si>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</si>
  <si>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</si>
  <si>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</si>
  <si>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</si>
  <si>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</si>
  <si>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</si>
  <si>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</si>
  <si>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</si>
  <si>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</si>
  <si>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</si>
  <si>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</si>
  <si>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</si>
  <si>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</si>
  <si>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</si>
  <si>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</si>
  <si>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</si>
  <si>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</si>
  <si>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</si>
  <si>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</si>
  <si>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</si>
  <si>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</si>
  <si>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</si>
  <si>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</si>
  <si>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</si>
  <si>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</si>
  <si>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</si>
  <si>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</si>
  <si>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</si>
  <si>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</si>
  <si>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</si>
  <si>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</si>
  <si>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</si>
  <si>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</si>
  <si>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</si>
  <si>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</si>
  <si>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</si>
  <si>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</si>
  <si>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</si>
  <si>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</si>
  <si>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</si>
  <si>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</si>
  <si>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</si>
  <si>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</si>
  <si>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</si>
  <si>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</si>
  <si>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</si>
  <si>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</si>
  <si>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</si>
  <si>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</si>
  <si>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</si>
  <si>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</si>
  <si>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</si>
  <si>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</si>
  <si>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</si>
  <si>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</si>
  <si>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</si>
  <si>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</si>
  <si>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</si>
  <si>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</si>
  <si>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</si>
  <si>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</si>
  <si>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</si>
  <si>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</si>
  <si>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</si>
  <si>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</si>
  <si>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</si>
  <si>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</si>
  <si>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</si>
  <si>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</si>
  <si>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</si>
  <si>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</si>
  <si>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</si>
  <si>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</si>
  <si>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</si>
  <si>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</si>
  <si>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</si>
  <si>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</si>
  <si>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</si>
  <si>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</si>
  <si>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</si>
  <si>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</si>
  <si>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</si>
  <si>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</si>
  <si>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</si>
  <si>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</si>
  <si>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</si>
  <si>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</si>
  <si>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</si>
  <si>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</si>
  <si>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</si>
  <si>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</si>
  <si>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</si>
  <si>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</si>
  <si>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</si>
  <si>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</si>
  <si>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</si>
  <si>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</si>
  <si>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</si>
  <si>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</si>
  <si>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</si>
  <si>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</si>
  <si>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</si>
  <si>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</si>
  <si>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</si>
  <si>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</si>
  <si>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</si>
  <si>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</si>
  <si>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</si>
  <si>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</si>
  <si>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</si>
  <si>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</si>
  <si>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</si>
  <si>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</si>
  <si>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</si>
  <si>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</si>
  <si>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</si>
  <si>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</si>
  <si>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</si>
  <si>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</si>
  <si>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</si>
  <si>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</si>
  <si>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</si>
  <si>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</si>
  <si>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</si>
  <si>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</si>
  <si>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</si>
  <si>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</si>
  <si>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</si>
  <si>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</si>
  <si>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</si>
  <si>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</si>
  <si>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</si>
  <si>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</si>
  <si>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</si>
  <si>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</si>
  <si>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</si>
  <si>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</si>
  <si>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</si>
  <si>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</si>
  <si>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</si>
  <si>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</si>
  <si>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</si>
  <si>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</si>
  <si>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</si>
  <si>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</si>
  <si>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</si>
  <si>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</si>
  <si>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</si>
  <si>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</si>
  <si>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</si>
  <si>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</si>
  <si>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</si>
  <si>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</si>
  <si>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</si>
  <si>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</si>
  <si>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</si>
  <si>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</si>
  <si>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</si>
  <si>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</si>
  <si>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</si>
  <si>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</si>
  <si>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</si>
  <si>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</si>
  <si>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</si>
  <si>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</si>
  <si>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</si>
  <si>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</si>
  <si>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</si>
  <si>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</si>
  <si>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</si>
  <si>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</si>
  <si>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</si>
  <si>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</si>
  <si>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</si>
  <si>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</si>
  <si>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</si>
  <si>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</si>
  <si>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</si>
  <si>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</si>
  <si>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</si>
  <si>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</si>
  <si>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</si>
  <si>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</si>
  <si>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</si>
  <si>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</si>
  <si>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</si>
  <si>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</si>
  <si>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</si>
  <si>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</si>
  <si>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</si>
  <si>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</si>
  <si>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</si>
  <si>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</si>
  <si>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</si>
  <si>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</si>
  <si>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</si>
  <si>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</si>
  <si>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</si>
  <si>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</si>
  <si>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</si>
  <si>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</si>
  <si>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</si>
  <si>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</si>
  <si>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</si>
  <si>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</si>
  <si>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</si>
  <si>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</si>
  <si>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</si>
  <si>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</si>
  <si>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</si>
  <si>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</si>
  <si>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</si>
  <si>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</si>
  <si>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</si>
  <si>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</si>
  <si>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</si>
  <si>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</si>
  <si>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</si>
  <si>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</si>
  <si>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</si>
  <si>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</si>
  <si>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</si>
  <si>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</si>
  <si>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</si>
  <si>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</si>
  <si>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</si>
  <si>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</si>
  <si>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</si>
  <si>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</si>
  <si>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</si>
  <si>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</si>
  <si>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</si>
  <si>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</si>
  <si>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</si>
  <si>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</si>
  <si>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</si>
  <si>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</si>
  <si>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</si>
  <si>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</si>
  <si>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</si>
  <si>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</si>
  <si>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</si>
  <si>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</si>
  <si>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</si>
  <si>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</si>
  <si>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</si>
  <si>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</si>
  <si>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</si>
  <si>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</si>
  <si>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</si>
  <si>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</si>
  <si>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</si>
  <si>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</si>
  <si>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</si>
  <si>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</si>
  <si>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</si>
  <si>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</si>
  <si>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</si>
  <si>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</si>
  <si>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</si>
  <si>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</si>
  <si>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</si>
  <si>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</si>
  <si>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</si>
  <si>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</si>
  <si>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</si>
  <si>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</si>
  <si>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</si>
  <si>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</si>
  <si>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</si>
  <si>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</si>
  <si>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</si>
  <si>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</si>
  <si>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</si>
  <si>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</si>
  <si>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</si>
  <si>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</si>
  <si>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</si>
  <si>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</si>
  <si>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</si>
  <si>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</si>
  <si>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</si>
  <si>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</si>
  <si>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</si>
  <si>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</si>
  <si>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</si>
  <si>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</si>
  <si>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</si>
  <si>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</si>
  <si>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</si>
  <si>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</si>
  <si>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</si>
  <si>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</si>
  <si>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</si>
  <si>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</si>
  <si>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</si>
  <si>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</si>
  <si>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</si>
  <si>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</si>
  <si>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</si>
  <si>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</si>
  <si>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</si>
  <si>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</si>
  <si>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</si>
  <si>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</si>
  <si>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</si>
  <si>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</si>
  <si>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</si>
  <si>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</si>
  <si>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</si>
  <si>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</si>
  <si>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</si>
  <si>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</si>
  <si>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</si>
  <si>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</si>
  <si>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</si>
  <si>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</si>
  <si>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</si>
  <si>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</si>
  <si>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</si>
  <si>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</si>
  <si>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</si>
  <si>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</si>
  <si>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</si>
  <si>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</si>
  <si>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</si>
  <si>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</si>
  <si>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</si>
  <si>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</si>
  <si>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</si>
  <si>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</si>
  <si>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</si>
  <si>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</si>
  <si>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</si>
  <si>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</si>
  <si>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</si>
  <si>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</si>
  <si>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</si>
  <si>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</si>
  <si>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</si>
  <si>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</si>
  <si>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</si>
  <si>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</si>
  <si>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</si>
  <si>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</si>
  <si>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</si>
  <si>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</si>
  <si>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</si>
  <si>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</si>
  <si>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</si>
  <si>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</si>
  <si>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</si>
  <si>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</si>
  <si>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</si>
  <si>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</si>
  <si>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</si>
  <si>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</si>
  <si>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</si>
  <si>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</si>
  <si>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</si>
  <si>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</si>
  <si>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</si>
  <si>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</si>
  <si>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</si>
  <si>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</si>
  <si>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</si>
  <si>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</si>
  <si>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</si>
  <si>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</si>
  <si>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</si>
  <si>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</si>
  <si>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</si>
  <si>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</si>
  <si>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</si>
  <si>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</si>
  <si>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</si>
  <si>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</si>
  <si>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</si>
  <si>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</si>
  <si>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</si>
  <si>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</si>
  <si>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</si>
  <si>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</si>
  <si>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</si>
  <si>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</si>
  <si>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</si>
  <si>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</si>
  <si>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</si>
  <si>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</si>
  <si>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</si>
  <si>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</si>
  <si>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</si>
  <si>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</si>
  <si>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</si>
  <si>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</si>
  <si>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</si>
  <si>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</si>
  <si>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</si>
  <si>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</si>
  <si>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</si>
  <si>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</si>
  <si>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</si>
  <si>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</si>
  <si>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</si>
  <si>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</si>
  <si>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</si>
  <si>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</si>
  <si>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</si>
  <si>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</si>
  <si>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</si>
  <si>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</si>
  <si>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</si>
  <si>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</si>
  <si>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</si>
  <si>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</si>
  <si>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</si>
  <si>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</si>
  <si>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</si>
  <si>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</si>
  <si>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</si>
  <si>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</si>
  <si>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</si>
  <si>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</si>
  <si>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</si>
  <si>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</si>
  <si>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</si>
  <si>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</si>
  <si>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</si>
  <si>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</si>
  <si>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</si>
  <si>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</si>
  <si>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</si>
  <si>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</si>
  <si>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</si>
  <si>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</si>
  <si>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</si>
  <si>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</si>
  <si>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</si>
  <si>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</si>
  <si>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</si>
  <si>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</si>
  <si>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</si>
  <si>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</si>
  <si>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</si>
  <si>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</si>
  <si>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</si>
  <si>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</si>
  <si>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</si>
  <si>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</si>
  <si>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</si>
  <si>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</si>
  <si>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</si>
  <si>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</si>
  <si>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</si>
  <si>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</si>
  <si>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</si>
  <si>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</si>
  <si>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</si>
  <si>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</si>
  <si>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</si>
  <si>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</si>
  <si>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</si>
  <si>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</si>
  <si>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</si>
  <si>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</si>
  <si>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</si>
  <si>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</si>
  <si>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</si>
  <si>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</si>
  <si>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</si>
  <si>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</si>
  <si>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</si>
  <si>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</si>
  <si>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</si>
  <si>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</si>
  <si>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</si>
  <si>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</si>
  <si>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</si>
  <si>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</si>
  <si>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</si>
  <si>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</si>
  <si>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</si>
  <si>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</si>
  <si>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</si>
  <si>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</si>
  <si>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</si>
  <si>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</si>
  <si>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</si>
  <si>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</si>
  <si>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</si>
  <si>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</si>
  <si>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</si>
  <si>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</si>
  <si>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</si>
  <si>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</si>
  <si>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</si>
  <si>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</si>
  <si>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</si>
  <si>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</si>
  <si>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</si>
  <si>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</si>
  <si>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</si>
  <si>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</si>
  <si>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</si>
  <si>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</si>
  <si>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</si>
  <si>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</si>
  <si>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</si>
  <si>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</si>
  <si>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</si>
  <si>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</si>
  <si>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</si>
  <si>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</si>
  <si>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</si>
  <si>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</si>
  <si>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</si>
  <si>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</si>
  <si>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</si>
  <si>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</si>
  <si>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</si>
  <si>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</si>
  <si>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</si>
  <si>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</si>
  <si>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</si>
  <si>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</si>
  <si>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</si>
  <si>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</si>
  <si>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</si>
  <si>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</si>
  <si>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</si>
  <si>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</si>
  <si>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</si>
  <si>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</si>
  <si>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</si>
  <si>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</si>
  <si>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</si>
  <si>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</si>
  <si>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</si>
  <si>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</si>
  <si>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</si>
  <si>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</si>
  <si>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</si>
  <si>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</si>
  <si>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</si>
  <si>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</si>
  <si>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</si>
  <si>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</si>
  <si>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</si>
  <si>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</si>
  <si>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</si>
  <si>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</si>
  <si>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</si>
  <si>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</si>
  <si>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</si>
  <si>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</si>
  <si>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</si>
  <si>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</si>
  <si>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</si>
  <si>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</si>
  <si>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</si>
  <si>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</si>
  <si>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</si>
  <si>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</si>
  <si>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</si>
  <si>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</si>
  <si>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</si>
  <si>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</si>
  <si>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</si>
  <si>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</si>
  <si>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</si>
  <si>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</si>
  <si>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</si>
  <si>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</si>
  <si>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</si>
  <si>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</si>
  <si>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</si>
  <si>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</si>
  <si>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</si>
  <si>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</si>
  <si>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</si>
  <si>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</si>
  <si>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</si>
  <si>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</si>
  <si>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</si>
  <si>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</si>
  <si>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</si>
  <si>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</si>
  <si>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</si>
  <si>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</si>
  <si>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</si>
  <si>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</si>
  <si>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</si>
  <si>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</si>
  <si>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</si>
  <si>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</si>
  <si>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</si>
  <si>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</si>
  <si>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</si>
  <si>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</si>
  <si>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</si>
  <si>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</si>
  <si>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</si>
  <si>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</si>
  <si>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</si>
  <si>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</si>
  <si>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</si>
  <si>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</si>
  <si>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</si>
  <si>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</si>
  <si>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</si>
  <si>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</si>
  <si>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</si>
  <si>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</si>
  <si>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</si>
  <si>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</si>
  <si>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</si>
  <si>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</si>
  <si>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</si>
  <si>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</si>
  <si>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</si>
  <si>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</si>
  <si>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</si>
  <si>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</si>
  <si>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</si>
  <si>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</si>
  <si>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</si>
  <si>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</si>
  <si>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</si>
  <si>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</si>
  <si>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</si>
  <si>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</si>
  <si>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</si>
  <si>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</si>
  <si>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</si>
  <si>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</si>
  <si>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</si>
  <si>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</si>
  <si>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</si>
  <si>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</si>
  <si>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</si>
  <si>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</si>
  <si>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</si>
  <si>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</si>
  <si>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</si>
  <si>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</si>
  <si>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</si>
  <si>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</si>
  <si>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</si>
  <si>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</si>
  <si>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</si>
  <si>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</si>
  <si>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</si>
  <si>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</si>
  <si>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</si>
  <si>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</si>
  <si>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</si>
  <si>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</si>
  <si>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</si>
  <si>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</si>
  <si>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</si>
  <si>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</si>
  <si>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</si>
  <si>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</si>
  <si>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</si>
  <si>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</si>
  <si>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</si>
  <si>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</si>
  <si>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</si>
  <si>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</si>
  <si>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</si>
  <si>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</si>
  <si>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</si>
  <si>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</si>
  <si>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</si>
  <si>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</si>
  <si>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</si>
  <si>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</si>
  <si>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</si>
  <si>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</si>
  <si>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</si>
  <si>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</si>
  <si>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</si>
  <si>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</si>
  <si>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</si>
  <si>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</si>
  <si>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</si>
  <si>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</si>
  <si>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</si>
  <si>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</si>
  <si>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</si>
  <si>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</si>
  <si>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</si>
  <si>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</si>
  <si>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</si>
  <si>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</si>
  <si>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</si>
  <si>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</si>
  <si>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</si>
  <si>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</si>
  <si>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</si>
  <si>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</si>
  <si>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</si>
  <si>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</si>
  <si>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</si>
  <si>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</si>
  <si>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</si>
  <si>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</si>
  <si>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</si>
  <si>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</si>
  <si>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</si>
  <si>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</si>
  <si>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</si>
  <si>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</si>
  <si>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</si>
  <si>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</si>
  <si>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</si>
  <si>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</si>
  <si>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</si>
  <si>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</si>
  <si>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</si>
  <si>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</si>
  <si>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</si>
  <si>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</si>
  <si>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</si>
  <si>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</si>
  <si>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</si>
  <si>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</si>
  <si>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</si>
  <si>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</si>
  <si>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</si>
  <si>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</si>
  <si>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</si>
  <si>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</si>
  <si>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</si>
  <si>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</si>
  <si>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</si>
  <si>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</si>
  <si>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</si>
  <si>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</si>
  <si>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</si>
  <si>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</si>
  <si>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</si>
  <si>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</si>
  <si>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</si>
  <si>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</si>
  <si>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</si>
  <si>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</si>
  <si>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</si>
  <si>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</si>
  <si>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</si>
  <si>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</si>
  <si>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</si>
  <si>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</si>
  <si>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</si>
  <si>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</si>
  <si>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</si>
  <si>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</si>
  <si>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</si>
  <si>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</si>
  <si>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</si>
  <si>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</si>
  <si>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</si>
  <si>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</si>
  <si>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</si>
  <si>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</si>
  <si>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</si>
  <si>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</si>
  <si>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</si>
  <si>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</si>
  <si>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</si>
  <si>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</si>
  <si>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</si>
  <si>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</si>
  <si>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</si>
  <si>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</si>
  <si>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</si>
  <si>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</si>
  <si>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</si>
  <si>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</si>
  <si>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</si>
  <si>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</si>
  <si>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</si>
  <si>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</si>
  <si>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</si>
  <si>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</si>
  <si>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</si>
  <si>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</si>
  <si>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</si>
  <si>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</si>
  <si>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</si>
  <si>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</si>
  <si>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</si>
  <si>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</si>
  <si>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</si>
  <si>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</si>
  <si>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</si>
  <si>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</si>
  <si>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</si>
  <si>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</si>
  <si>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</si>
  <si>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</si>
  <si>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</si>
  <si>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</si>
  <si>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</si>
  <si>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</si>
  <si>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</si>
  <si>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</si>
  <si>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</si>
  <si>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</si>
  <si>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</si>
  <si>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</si>
  <si>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</si>
  <si>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</si>
  <si>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</si>
  <si>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</si>
  <si>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</si>
  <si>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</si>
  <si>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</si>
  <si>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</si>
  <si>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</si>
  <si>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</si>
  <si>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</si>
  <si>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</si>
  <si>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</si>
  <si>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</si>
  <si>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</si>
  <si>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</si>
  <si>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</si>
  <si>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</si>
  <si>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</si>
  <si>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</si>
  <si>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</si>
  <si>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</si>
  <si>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</si>
  <si>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</si>
  <si>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</si>
  <si>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</si>
  <si>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</si>
  <si>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</si>
  <si>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</si>
  <si>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</si>
  <si>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</si>
  <si>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</si>
  <si>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</si>
  <si>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</si>
  <si>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</si>
  <si>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</si>
  <si>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</si>
  <si>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</si>
  <si>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</si>
  <si>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</si>
  <si>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</si>
  <si>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</si>
  <si>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</si>
  <si>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</si>
  <si>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</si>
  <si>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</si>
  <si>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</si>
  <si>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</si>
  <si>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</si>
  <si>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</si>
  <si>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</si>
  <si>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</si>
  <si>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</si>
  <si>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</si>
  <si>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</si>
  <si>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</si>
  <si>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</si>
  <si>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</si>
  <si>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</si>
  <si>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</si>
  <si>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</si>
  <si>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</si>
  <si>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</si>
  <si>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</si>
  <si>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</si>
  <si>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</si>
  <si>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</si>
  <si>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</si>
  <si>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</si>
  <si>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</si>
  <si>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</si>
  <si>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</si>
  <si>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</si>
  <si>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</si>
  <si>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</si>
  <si>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</si>
  <si>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</si>
  <si>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</si>
  <si>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</si>
  <si>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</si>
  <si>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</si>
  <si>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</si>
  <si>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</si>
  <si>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</si>
  <si>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</si>
  <si>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</si>
  <si>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</si>
  <si>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</si>
  <si>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</si>
  <si>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</si>
  <si>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</si>
  <si>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</si>
  <si>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</si>
  <si>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</si>
  <si>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</si>
  <si>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</si>
  <si>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</si>
  <si>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</si>
  <si>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</si>
  <si>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</si>
  <si>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</si>
  <si>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</si>
  <si>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</si>
  <si>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</si>
  <si>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</si>
  <si>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</si>
  <si>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</si>
  <si>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</si>
  <si>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</si>
  <si>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</si>
  <si>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</si>
  <si>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</si>
  <si>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</si>
  <si>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</si>
  <si>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</si>
  <si>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</si>
  <si>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</si>
  <si>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</si>
  <si>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</si>
  <si>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</si>
  <si>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</si>
  <si>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</si>
  <si>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</si>
  <si>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</si>
  <si>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</si>
  <si>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</si>
  <si>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</si>
  <si>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</si>
  <si>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</si>
  <si>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</si>
  <si>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</si>
  <si>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</si>
  <si>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</si>
  <si>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</si>
  <si>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</si>
  <si>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</si>
  <si>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</si>
  <si>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</si>
  <si>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</si>
  <si>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</si>
  <si>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</si>
  <si>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</si>
  <si>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</si>
  <si>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</si>
  <si>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</si>
  <si>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</si>
  <si>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</si>
  <si>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</si>
  <si>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</si>
  <si>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</si>
  <si>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</si>
  <si>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</si>
  <si>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</si>
  <si>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</si>
  <si>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</si>
  <si>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</si>
  <si>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</si>
  <si>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</si>
  <si>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</si>
  <si>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</si>
  <si>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</si>
  <si>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</si>
  <si>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</si>
  <si>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</si>
  <si>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</si>
  <si>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</si>
  <si>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</si>
  <si>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</si>
  <si>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</si>
  <si>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</si>
  <si>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</si>
  <si>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</si>
  <si>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</si>
  <si>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</si>
  <si>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</si>
  <si>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</si>
  <si>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</si>
  <si>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</si>
  <si>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</si>
  <si>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</si>
  <si>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</si>
  <si>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</si>
  <si>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</si>
  <si>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</si>
  <si>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</si>
  <si>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</si>
  <si>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</si>
  <si>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</si>
  <si>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</si>
  <si>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</si>
  <si>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</si>
  <si>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</si>
  <si>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</si>
  <si>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</si>
  <si>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</si>
  <si>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</si>
  <si>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</si>
  <si>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</si>
  <si>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</si>
  <si>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</si>
  <si>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</si>
  <si>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</si>
  <si>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</si>
  <si>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</si>
  <si>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</si>
  <si>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</si>
  <si>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</si>
  <si>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</si>
  <si>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</si>
  <si>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</si>
  <si>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</si>
  <si>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</si>
  <si>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</si>
  <si>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</si>
  <si>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</si>
  <si>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</si>
  <si>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</si>
  <si>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</si>
  <si>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</si>
  <si>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</si>
  <si>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</si>
  <si>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</si>
  <si>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</si>
  <si>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</si>
  <si>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</si>
  <si>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</si>
  <si>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</si>
  <si>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</si>
  <si>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</si>
  <si>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</si>
  <si>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</si>
  <si>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</si>
  <si>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</si>
  <si>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</si>
  <si>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</si>
  <si>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</si>
  <si>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</si>
  <si>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</si>
  <si>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</si>
  <si>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</si>
  <si>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</si>
  <si>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</si>
  <si>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</si>
  <si>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</si>
  <si>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</si>
  <si>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</si>
  <si>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</si>
  <si>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</si>
  <si>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</si>
  <si>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</si>
  <si>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</si>
  <si>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</si>
  <si>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</si>
  <si>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</si>
  <si>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</si>
  <si>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</si>
  <si>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</si>
  <si>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</si>
  <si>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</si>
  <si>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</si>
  <si>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</si>
  <si>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</si>
  <si>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</si>
  <si>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</si>
  <si>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</si>
  <si>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</si>
  <si>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</si>
  <si>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</si>
  <si>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</si>
  <si>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</si>
  <si>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</si>
  <si>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</si>
  <si>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</si>
  <si>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</si>
  <si>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</si>
  <si>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</si>
  <si>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</si>
  <si>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</si>
  <si>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</si>
  <si>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</si>
  <si>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</si>
  <si>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</si>
  <si>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</si>
  <si>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</si>
  <si>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</si>
  <si>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</si>
  <si>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</si>
  <si>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</si>
  <si>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</si>
  <si>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</si>
  <si>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</si>
  <si>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</si>
  <si>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</si>
  <si>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</si>
  <si>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</si>
  <si>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</si>
  <si>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</si>
  <si>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</si>
  <si>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</si>
  <si>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</si>
  <si>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</si>
  <si>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</si>
  <si>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</si>
  <si>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</si>
  <si>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</si>
  <si>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</si>
  <si>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</si>
  <si>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</si>
  <si>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</si>
  <si>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</si>
  <si>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</si>
  <si>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</si>
  <si>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</si>
  <si>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</si>
  <si>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</si>
  <si>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</si>
  <si>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</si>
  <si>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</si>
  <si>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</si>
  <si>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</si>
  <si>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</si>
  <si>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</si>
  <si>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</si>
  <si>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</si>
  <si>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</si>
  <si>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</si>
  <si>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</si>
  <si>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</si>
  <si>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</si>
  <si>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</si>
  <si>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</si>
  <si>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</si>
  <si>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</si>
  <si>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</si>
  <si>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</si>
  <si>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</si>
  <si>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</si>
  <si>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</si>
  <si>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</si>
  <si>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</si>
  <si>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</si>
  <si>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</si>
  <si>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</si>
  <si>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</si>
  <si>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</si>
  <si>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</si>
  <si>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</si>
  <si>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</si>
  <si>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</si>
  <si>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</si>
  <si>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</si>
  <si>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</si>
  <si>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</si>
  <si>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</si>
  <si>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</si>
  <si>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</si>
  <si>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</si>
  <si>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</si>
  <si>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</si>
  <si>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</si>
  <si>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</si>
  <si>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</si>
  <si>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</si>
  <si>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</si>
  <si>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</si>
  <si>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</si>
  <si>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</si>
  <si>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</si>
  <si>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</si>
  <si>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</si>
  <si>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</si>
  <si>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</si>
  <si>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</si>
  <si>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</si>
  <si>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</si>
  <si>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</si>
  <si>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</si>
  <si>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</si>
  <si>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</si>
  <si>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</si>
  <si>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</si>
  <si>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</si>
  <si>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</si>
  <si>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</si>
  <si>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</si>
  <si>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</si>
  <si>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</si>
  <si>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</si>
  <si>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</si>
  <si>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</si>
  <si>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</si>
  <si>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</si>
  <si>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</si>
  <si>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</si>
  <si>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</si>
  <si>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</si>
  <si>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</si>
  <si>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</si>
  <si>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</si>
  <si>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</si>
  <si>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</si>
  <si>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</si>
  <si>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</si>
  <si>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</si>
  <si>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</si>
  <si>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</si>
  <si>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</si>
  <si>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</si>
  <si>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</si>
  <si>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</si>
  <si>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</si>
  <si>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</si>
  <si>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</si>
  <si>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</si>
  <si>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</si>
  <si>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</si>
  <si>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</si>
  <si>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</si>
  <si>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</si>
  <si>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</si>
  <si>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</si>
  <si>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</si>
  <si>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</si>
  <si>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</si>
  <si>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</si>
  <si>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</si>
  <si>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</si>
  <si>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</si>
  <si>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</si>
  <si>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</si>
  <si>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</si>
  <si>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</si>
  <si>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</si>
  <si>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</si>
  <si>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</si>
  <si>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</si>
  <si>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</si>
  <si>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</si>
  <si>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</si>
  <si>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</si>
  <si>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</si>
  <si>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</si>
  <si>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</si>
  <si>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</si>
  <si>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</si>
  <si>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</si>
  <si>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</si>
  <si>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</si>
  <si>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</si>
  <si>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</si>
  <si>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</si>
  <si>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</si>
  <si>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</si>
  <si>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</si>
  <si>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</si>
  <si>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</si>
  <si>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</si>
  <si>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</si>
  <si>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</si>
  <si>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</si>
  <si>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</si>
  <si>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</si>
  <si>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</si>
  <si>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</si>
  <si>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</si>
  <si>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</si>
  <si>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</si>
  <si>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</si>
  <si>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</si>
  <si>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</si>
  <si>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</si>
  <si>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</si>
  <si>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</si>
  <si>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</si>
  <si>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</si>
  <si>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</si>
  <si>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</si>
  <si>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</si>
  <si>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</si>
  <si>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</si>
  <si>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</si>
  <si>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</si>
  <si>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</si>
  <si>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</si>
  <si>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</si>
  <si>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</si>
  <si>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</si>
  <si>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</si>
  <si>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</si>
  <si>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</si>
  <si>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</si>
  <si>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</si>
  <si>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</si>
  <si>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</si>
  <si>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</si>
  <si>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</si>
  <si>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</si>
  <si>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</si>
  <si>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</si>
  <si>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</si>
  <si>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</si>
  <si>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</si>
  <si>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</si>
  <si>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</si>
  <si>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</si>
  <si>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</si>
  <si>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</si>
  <si>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</si>
  <si>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</si>
  <si>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</si>
  <si>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</si>
  <si>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</si>
  <si>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</si>
  <si>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</si>
  <si>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</si>
  <si>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</si>
  <si>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</si>
  <si>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</si>
  <si>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</si>
  <si>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</si>
  <si>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</si>
  <si>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</si>
  <si>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</si>
  <si>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</si>
  <si>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</si>
  <si>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</si>
  <si>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</si>
  <si>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</si>
  <si>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</si>
  <si>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</si>
  <si>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</si>
  <si>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</si>
  <si>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</si>
  <si>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</si>
  <si>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</si>
  <si>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</si>
  <si>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</si>
  <si>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</si>
  <si>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</si>
  <si>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</si>
  <si>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</si>
  <si>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</si>
  <si>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</si>
  <si>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</si>
  <si>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</si>
  <si>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</si>
  <si>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</si>
  <si>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</si>
  <si>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</si>
  <si>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</si>
  <si>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</si>
  <si>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</si>
  <si>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</si>
  <si>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</si>
  <si>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</si>
  <si>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</si>
  <si>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</si>
  <si>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</si>
  <si>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</si>
  <si>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</si>
  <si>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</si>
  <si>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</si>
  <si>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</si>
  <si>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</si>
  <si>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</si>
  <si>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</si>
  <si>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</si>
  <si>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</si>
  <si>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</si>
  <si>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</si>
  <si>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</si>
  <si>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</si>
  <si>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</si>
  <si>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</si>
  <si>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</si>
  <si>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</si>
  <si>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</si>
  <si>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</si>
  <si>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</si>
  <si>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</si>
  <si>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</si>
  <si>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</si>
  <si>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</si>
  <si>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</si>
  <si>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</si>
  <si>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</si>
  <si>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</si>
  <si>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</si>
  <si>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</si>
  <si>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</si>
  <si>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</si>
  <si>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</si>
  <si>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</si>
  <si>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</si>
  <si>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</si>
  <si>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</si>
  <si>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</si>
  <si>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</si>
  <si>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</si>
  <si>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</si>
  <si>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</si>
  <si>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</si>
  <si>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</si>
  <si>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</si>
  <si>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</si>
  <si>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</si>
  <si>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</si>
  <si>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</si>
  <si>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</si>
  <si>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</si>
  <si>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</si>
  <si>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</si>
  <si>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</si>
  <si>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</si>
  <si>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</si>
  <si>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</si>
  <si>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</si>
  <si>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</si>
  <si>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</si>
  <si>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</si>
  <si>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</si>
  <si>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</si>
  <si>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</si>
  <si>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</si>
  <si>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</si>
  <si>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</si>
  <si>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</si>
  <si>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</si>
  <si>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</si>
  <si>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</si>
  <si>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</si>
  <si>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</si>
  <si>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</si>
  <si>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</si>
  <si>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</si>
  <si>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</si>
  <si>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</si>
  <si>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</si>
  <si>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</si>
  <si>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</si>
  <si>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</si>
  <si>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</si>
  <si>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</si>
  <si>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</si>
  <si>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</si>
  <si>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</si>
  <si>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</si>
  <si>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</si>
  <si>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</si>
  <si>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</si>
  <si>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</si>
  <si>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</si>
  <si>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</si>
  <si>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</si>
  <si>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</si>
  <si>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</si>
  <si>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</si>
  <si>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</si>
  <si>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</si>
  <si>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</si>
  <si>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</si>
  <si>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</si>
  <si>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</si>
  <si>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</si>
  <si>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</si>
  <si>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</si>
  <si>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</si>
  <si>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</si>
  <si>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</si>
  <si>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</si>
  <si>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</si>
  <si>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</si>
  <si>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</si>
  <si>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</si>
  <si>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</si>
  <si>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</si>
  <si>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</si>
  <si>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</si>
  <si>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</si>
  <si>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</si>
  <si>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</si>
  <si>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</si>
  <si>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</si>
  <si>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</si>
  <si>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</si>
  <si>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</si>
  <si>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</si>
  <si>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</si>
  <si>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</si>
  <si>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</si>
  <si>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</si>
  <si>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</si>
  <si>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</si>
  <si>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</si>
  <si>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</si>
  <si>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</si>
  <si>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</si>
  <si>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</si>
  <si>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</si>
  <si>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</si>
  <si>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</si>
  <si>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</si>
  <si>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</si>
  <si>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</si>
  <si>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</si>
  <si>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</si>
  <si>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</si>
  <si>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</si>
  <si>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</si>
  <si>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</si>
  <si>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</si>
  <si>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</si>
  <si>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</si>
  <si>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</si>
  <si>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</si>
  <si>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</si>
  <si>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</si>
  <si>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</si>
  <si>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</si>
  <si>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</si>
  <si>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</si>
  <si>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</si>
  <si>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</si>
  <si>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</si>
  <si>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</si>
  <si>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</si>
  <si>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</si>
  <si>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</si>
  <si>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</si>
  <si>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</si>
  <si>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</si>
  <si>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</si>
  <si>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</si>
  <si>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</si>
  <si>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</si>
  <si>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</si>
  <si>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</si>
  <si>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</si>
  <si>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</si>
  <si>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</si>
  <si>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</si>
  <si>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</si>
  <si>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</si>
  <si>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</si>
  <si>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</si>
  <si>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</si>
  <si>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</si>
  <si>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</si>
  <si>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</si>
  <si>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</si>
  <si>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</si>
  <si>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</si>
  <si>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</si>
  <si>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</si>
  <si>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</si>
  <si>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</si>
  <si>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</si>
  <si>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</si>
  <si>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</si>
  <si>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</si>
  <si>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</si>
  <si>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</si>
  <si>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</si>
  <si>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</si>
  <si>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</si>
  <si>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</si>
  <si>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</si>
  <si>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</si>
  <si>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</si>
  <si>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</si>
  <si>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</si>
  <si>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</si>
  <si>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</si>
  <si>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</si>
  <si>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</si>
  <si>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</si>
  <si>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</si>
  <si>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</si>
  <si>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</si>
  <si>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</si>
  <si>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</si>
  <si>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</si>
  <si>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</si>
  <si>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</si>
  <si>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</si>
  <si>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</si>
  <si>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</si>
  <si>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</si>
  <si>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</si>
  <si>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</si>
  <si>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</si>
  <si>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</si>
  <si>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</si>
  <si>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</si>
  <si>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</si>
  <si>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</si>
  <si>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</si>
  <si>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</si>
  <si>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</si>
  <si>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</si>
  <si>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</si>
  <si>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</si>
  <si>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</si>
  <si>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</si>
  <si>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</si>
  <si>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</si>
  <si>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</si>
  <si>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</si>
  <si>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</si>
  <si>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</si>
  <si>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</si>
  <si>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</si>
  <si>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</si>
  <si>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</si>
  <si>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</si>
  <si>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</si>
  <si>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</si>
  <si>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</si>
  <si>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</si>
  <si>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</si>
  <si>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</si>
  <si>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</si>
  <si>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</si>
  <si>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</si>
  <si>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</si>
  <si>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</si>
  <si>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</si>
  <si>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</si>
  <si>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</si>
  <si>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</si>
  <si>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</si>
  <si>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</si>
  <si>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</si>
  <si>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</si>
  <si>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</si>
  <si>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</si>
  <si>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</si>
  <si>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</si>
  <si>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</si>
  <si>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</si>
  <si>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</si>
  <si>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</si>
  <si>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</si>
  <si>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</si>
  <si>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</si>
  <si>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</si>
  <si>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</si>
  <si>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</si>
  <si>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</si>
  <si>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</si>
  <si>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</si>
  <si>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</si>
  <si>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</si>
  <si>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</si>
  <si>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</si>
  <si>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</si>
  <si>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</si>
  <si>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</si>
  <si>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</si>
  <si>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</si>
  <si>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</si>
  <si>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</si>
  <si>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</si>
  <si>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</si>
  <si>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</si>
  <si>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</si>
  <si>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</si>
  <si>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</si>
  <si>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</si>
  <si>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</si>
  <si>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</si>
  <si>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</si>
  <si>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</si>
  <si>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</si>
  <si>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</si>
  <si>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</si>
  <si>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</si>
  <si>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</si>
  <si>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</si>
  <si>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</si>
  <si>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</si>
  <si>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</si>
  <si>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</si>
  <si>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</si>
  <si>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</si>
  <si>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</si>
  <si>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</si>
  <si>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</si>
  <si>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</si>
  <si>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</si>
  <si>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</si>
  <si>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</si>
  <si>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</si>
  <si>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</si>
  <si>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</si>
  <si>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</si>
  <si>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</si>
  <si>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</si>
  <si>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</si>
  <si>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</si>
  <si>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</si>
  <si>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</si>
  <si>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</si>
  <si>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</si>
  <si>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</si>
  <si>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</si>
  <si>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</si>
  <si>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</si>
  <si>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</si>
  <si>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</si>
  <si>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</si>
  <si>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</si>
  <si>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</si>
  <si>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</si>
  <si>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</si>
  <si>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</si>
  <si>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</si>
  <si>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</si>
  <si>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</si>
  <si>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</si>
  <si>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</si>
  <si>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</si>
  <si>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</si>
  <si>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</si>
  <si>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</si>
  <si>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</si>
  <si>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</si>
  <si>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</si>
  <si>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</si>
  <si>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</si>
  <si>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</si>
  <si>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</si>
  <si>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</si>
  <si>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</si>
  <si>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</si>
  <si>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</si>
  <si>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</si>
  <si>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</si>
  <si>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</si>
  <si>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</si>
  <si>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</si>
  <si>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</si>
  <si>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</si>
  <si>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</si>
  <si>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</si>
  <si>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</si>
  <si>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</si>
  <si>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</si>
  <si>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</si>
  <si>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</si>
  <si>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</si>
  <si>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</si>
  <si>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</si>
  <si>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</si>
  <si>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</si>
  <si>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</si>
  <si>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</si>
  <si>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</si>
  <si>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</si>
  <si>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</si>
  <si>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</si>
  <si>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</si>
  <si>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</si>
  <si>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</si>
  <si>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</si>
  <si>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</si>
  <si>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</si>
  <si>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</si>
  <si>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</si>
  <si>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</si>
  <si>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</si>
  <si>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</si>
  <si>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</si>
  <si>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</si>
  <si>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</si>
  <si>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</si>
  <si>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</si>
  <si>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</si>
  <si>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</si>
  <si>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</si>
  <si>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</si>
  <si>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</si>
  <si>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</si>
  <si>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</si>
  <si>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</si>
  <si>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</si>
  <si>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</si>
  <si>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</si>
  <si>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</si>
  <si>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</si>
  <si>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</si>
  <si>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</si>
  <si>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</si>
  <si>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</si>
  <si>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</si>
  <si>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</si>
  <si>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</si>
  <si>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</si>
  <si>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</si>
  <si>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</si>
  <si>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</si>
  <si>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</si>
  <si>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</si>
  <si>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</si>
  <si>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</si>
  <si>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</si>
  <si>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</si>
  <si>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</si>
  <si>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</si>
  <si>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</si>
  <si>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</si>
  <si>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</si>
  <si>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</si>
  <si>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</si>
  <si>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</si>
  <si>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</si>
  <si>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</si>
  <si>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</si>
  <si>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</si>
  <si>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</si>
  <si>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</si>
  <si>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</si>
  <si>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</si>
  <si>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</si>
  <si>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</si>
  <si>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</si>
  <si>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</si>
  <si>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</si>
  <si>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</si>
  <si>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</si>
  <si>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</si>
  <si>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</si>
  <si>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</si>
  <si>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</si>
  <si>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</si>
  <si>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</si>
  <si>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</si>
  <si>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</si>
  <si>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</si>
  <si>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</si>
  <si>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</si>
  <si>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</si>
  <si>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</si>
  <si>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</si>
  <si>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</si>
  <si>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</si>
  <si>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</si>
  <si>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</si>
  <si>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</si>
  <si>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</si>
  <si>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</si>
  <si>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</si>
  <si>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</si>
  <si>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</si>
  <si>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</si>
  <si>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</si>
  <si>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</si>
  <si>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</si>
  <si>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</si>
  <si>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</si>
  <si>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</si>
  <si>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</si>
  <si>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</si>
  <si>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</si>
  <si>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</si>
  <si>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</si>
  <si>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</si>
  <si>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</si>
  <si>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</si>
  <si>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</si>
  <si>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</si>
  <si>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</si>
  <si>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</si>
  <si>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</si>
  <si>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</si>
  <si>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</si>
  <si>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</si>
  <si>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</si>
  <si>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</si>
  <si>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</si>
  <si>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</si>
  <si>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</si>
  <si>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</si>
  <si>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</si>
  <si>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</si>
  <si>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</si>
  <si>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</si>
  <si>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</si>
  <si>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</si>
  <si>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</si>
  <si>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</si>
  <si>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</si>
  <si>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</si>
  <si>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</si>
  <si>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</si>
  <si>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</si>
  <si>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</si>
  <si>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</si>
  <si>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</si>
  <si>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</si>
  <si>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</si>
  <si>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</si>
  <si>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</si>
  <si>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</si>
  <si>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</si>
  <si>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</si>
  <si>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</si>
  <si>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</si>
  <si>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</si>
  <si>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</si>
  <si>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</si>
  <si>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</si>
  <si>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</si>
  <si>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</si>
  <si>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</si>
  <si>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</si>
  <si>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</si>
  <si>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</si>
  <si>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</si>
  <si>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</si>
  <si>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</si>
  <si>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</si>
  <si>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</si>
  <si>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</si>
  <si>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</si>
  <si>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</si>
  <si>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</si>
  <si>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</si>
  <si>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</si>
  <si>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</si>
  <si>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</si>
  <si>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</si>
  <si>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</si>
  <si>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</si>
  <si>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</si>
  <si>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</si>
  <si>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</si>
  <si>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</si>
  <si>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</si>
  <si>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</si>
  <si>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</si>
  <si>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</si>
  <si>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</si>
  <si>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</si>
  <si>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</si>
  <si>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</si>
  <si>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</si>
  <si>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</si>
  <si>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</si>
  <si>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</si>
  <si>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</si>
  <si>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</si>
  <si>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</si>
  <si>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</si>
  <si>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</si>
  <si>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</si>
  <si>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</si>
  <si>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</si>
  <si>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</si>
  <si>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</si>
  <si>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</si>
  <si>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</si>
  <si>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</si>
  <si>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</si>
  <si>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</si>
  <si>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</si>
  <si>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</si>
  <si>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</si>
  <si>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</si>
  <si>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</si>
  <si>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</si>
  <si>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</si>
  <si>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</si>
  <si>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</si>
  <si>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</si>
  <si>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</si>
  <si>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</si>
  <si>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</si>
  <si>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</si>
  <si>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</si>
  <si>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</si>
  <si>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</si>
  <si>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</si>
  <si>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</si>
  <si>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</si>
  <si>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</si>
  <si>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</si>
  <si>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</si>
  <si>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</si>
  <si>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</si>
  <si>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</si>
  <si>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</si>
  <si>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</si>
  <si>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</si>
  <si>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</si>
  <si>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</si>
  <si>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</si>
  <si>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</si>
  <si>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</si>
  <si>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</si>
  <si>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</si>
  <si>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</si>
  <si>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</si>
  <si>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</si>
  <si>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</si>
  <si>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</si>
  <si>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</si>
  <si>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</si>
  <si>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</si>
  <si>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</si>
  <si>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</si>
  <si>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</si>
  <si>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</si>
  <si>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</si>
  <si>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</si>
  <si>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</si>
  <si>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</si>
  <si>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</si>
  <si>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</si>
  <si>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</si>
  <si>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</si>
  <si>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</si>
  <si>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</si>
  <si>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</si>
  <si>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</si>
  <si>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</si>
  <si>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</si>
  <si>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</si>
  <si>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</si>
  <si>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</si>
  <si>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</si>
  <si>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</si>
  <si>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</si>
  <si>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</si>
  <si>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</si>
  <si>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</si>
  <si>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</si>
  <si>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</si>
  <si>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</si>
  <si>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</si>
  <si>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</si>
  <si>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</si>
  <si>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</si>
  <si>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</si>
  <si>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</si>
  <si>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</si>
  <si>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</si>
  <si>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</si>
  <si>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</si>
  <si>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</si>
  <si>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</si>
  <si>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</si>
  <si>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</si>
  <si>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</si>
  <si>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</si>
  <si>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</si>
  <si>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</si>
  <si>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</si>
  <si>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</si>
  <si>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</si>
  <si>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</si>
  <si>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</si>
  <si>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</si>
  <si>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</si>
  <si>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</si>
  <si>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</si>
  <si>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</si>
  <si>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</si>
  <si>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</si>
  <si>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</si>
  <si>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</si>
  <si>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</si>
  <si>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</si>
  <si>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</si>
  <si>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</si>
  <si>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</si>
  <si>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</si>
  <si>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</si>
  <si>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</si>
  <si>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</si>
  <si>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</si>
  <si>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</si>
  <si>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</si>
  <si>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</si>
  <si>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</si>
  <si>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</si>
  <si>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</si>
  <si>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</si>
  <si>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</si>
  <si>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</si>
  <si>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</si>
  <si>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</si>
  <si>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</si>
  <si>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</si>
  <si>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</si>
  <si>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</si>
  <si>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</si>
  <si>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</si>
  <si>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</si>
  <si>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</si>
  <si>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</si>
  <si>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</si>
  <si>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</si>
  <si>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</si>
  <si>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</si>
  <si>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</si>
  <si>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</si>
  <si>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</si>
  <si>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</si>
  <si>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</si>
  <si>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</si>
  <si>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</si>
  <si>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</si>
  <si>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</si>
  <si>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</si>
  <si>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</si>
  <si>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</si>
  <si>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</si>
  <si>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</si>
  <si>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</si>
  <si>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</si>
  <si>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</si>
  <si>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</si>
  <si>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</si>
  <si>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</si>
  <si>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</si>
  <si>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</si>
  <si>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</si>
  <si>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</si>
  <si>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</si>
  <si>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</si>
  <si>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</si>
  <si>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</si>
  <si>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</si>
  <si>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</si>
  <si>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</si>
  <si>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</si>
  <si>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</si>
  <si>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</si>
  <si>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</si>
  <si>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</si>
  <si>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</si>
  <si>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</si>
  <si>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</si>
  <si>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</si>
  <si>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</si>
  <si>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</si>
  <si>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</si>
  <si>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</si>
  <si>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</si>
  <si>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</si>
  <si>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</si>
  <si>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</si>
  <si>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</si>
  <si>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</si>
  <si>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</si>
  <si>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</si>
  <si>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</si>
  <si>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</si>
  <si>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</si>
  <si>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</si>
  <si>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</si>
  <si>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</si>
  <si>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</si>
  <si>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</si>
  <si>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</si>
  <si>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</si>
  <si>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</si>
  <si>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</si>
  <si>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</si>
  <si>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</si>
  <si>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</si>
  <si>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</si>
  <si>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</si>
  <si>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</si>
  <si>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</si>
  <si>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</si>
  <si>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</si>
  <si>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</si>
  <si>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</si>
  <si>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</si>
  <si>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</si>
  <si>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</si>
  <si>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</si>
  <si>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</si>
  <si>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</si>
  <si>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</si>
  <si>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</si>
  <si>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</si>
  <si>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</si>
  <si>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</si>
  <si>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</si>
  <si>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</si>
  <si>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</si>
  <si>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</si>
  <si>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</si>
  <si>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</si>
  <si>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</si>
  <si>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</si>
  <si>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</si>
  <si>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</si>
  <si>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</si>
  <si>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</si>
  <si>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</si>
  <si>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</si>
  <si>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</si>
  <si>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</si>
  <si>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</si>
  <si>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</si>
  <si>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</si>
  <si>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</si>
  <si>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</si>
  <si>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</si>
  <si>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</si>
  <si>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</si>
  <si>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</si>
  <si>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</si>
  <si>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</si>
  <si>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</si>
  <si>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</si>
  <si>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</si>
  <si>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</si>
  <si>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</si>
  <si>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</si>
  <si>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</si>
  <si>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</si>
  <si>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</si>
  <si>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</si>
  <si>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</si>
  <si>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</si>
  <si>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</si>
  <si>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</si>
  <si>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</si>
  <si>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</si>
  <si>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</si>
  <si>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</si>
  <si>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</si>
  <si>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</si>
  <si>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</si>
  <si>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</si>
  <si>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</si>
  <si>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</si>
  <si>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</si>
  <si>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</si>
  <si>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</si>
  <si>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</si>
  <si>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</si>
  <si>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</si>
  <si>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</si>
  <si>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</si>
  <si>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</si>
  <si>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</si>
  <si>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</si>
  <si>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</si>
  <si>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</si>
  <si>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</si>
  <si>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</si>
  <si>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</si>
  <si>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</si>
  <si>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</si>
  <si>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</si>
  <si>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</si>
  <si>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</si>
  <si>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</si>
  <si>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</si>
  <si>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</si>
  <si>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</si>
  <si>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</si>
  <si>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</si>
  <si>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</si>
  <si>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</si>
  <si>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</si>
  <si>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</si>
  <si>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</si>
  <si>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</si>
  <si>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</si>
  <si>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</si>
  <si>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</si>
  <si>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</si>
  <si>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</si>
  <si>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</si>
  <si>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</si>
  <si>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</si>
  <si>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</si>
  <si>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</si>
  <si>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</si>
  <si>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</si>
  <si>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</si>
  <si>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</si>
  <si>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</si>
  <si>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</si>
  <si>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</si>
  <si>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</si>
  <si>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</si>
  <si>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</si>
  <si>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</si>
  <si>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</si>
  <si>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</si>
  <si>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</si>
  <si>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</si>
  <si>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</si>
  <si>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</si>
  <si>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</si>
  <si>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</si>
  <si>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</si>
  <si>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</si>
  <si>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</si>
  <si>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</si>
  <si>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</si>
  <si>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</si>
  <si>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</si>
  <si>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</si>
  <si>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</si>
  <si>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</si>
  <si>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</si>
  <si>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</si>
  <si>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</si>
  <si>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</si>
  <si>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</si>
  <si>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</si>
  <si>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</si>
  <si>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</si>
  <si>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</si>
  <si>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</si>
  <si>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</si>
  <si>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</si>
  <si>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</si>
  <si>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</si>
  <si>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</si>
  <si>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</si>
  <si>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</si>
  <si>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</si>
  <si>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</si>
  <si>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</si>
  <si>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</si>
  <si>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</si>
  <si>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</si>
  <si>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</si>
  <si>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</si>
  <si>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</si>
  <si>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</si>
  <si>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</si>
  <si>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</si>
  <si>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</si>
  <si>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</si>
  <si>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</si>
  <si>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</si>
  <si>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</si>
  <si>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</si>
  <si>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</si>
  <si>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</si>
  <si>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</si>
  <si>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</si>
  <si>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</si>
  <si>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</si>
  <si>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</si>
  <si>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</si>
  <si>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</si>
  <si>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</si>
  <si>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</si>
  <si>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</si>
  <si>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</si>
  <si>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</si>
  <si>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</si>
  <si>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</si>
  <si>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</si>
  <si>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</si>
  <si>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</si>
  <si>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</si>
  <si>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</si>
  <si>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</si>
  <si>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</si>
  <si>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</si>
  <si>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</si>
  <si>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</si>
  <si>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</si>
  <si>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</si>
  <si>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</si>
  <si>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</si>
  <si>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</si>
  <si>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</si>
  <si>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</si>
  <si>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</si>
  <si>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</si>
  <si>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</si>
  <si>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</si>
  <si>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</si>
  <si>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</si>
  <si>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</si>
  <si>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</si>
  <si>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</si>
  <si>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</si>
  <si>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</si>
  <si>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</si>
  <si>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</si>
  <si>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</si>
  <si>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</si>
  <si>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</si>
  <si>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</si>
  <si>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</si>
  <si>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</si>
  <si>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</si>
  <si>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</si>
  <si>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</si>
  <si>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</si>
  <si>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</si>
  <si>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</si>
  <si>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</si>
  <si>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</si>
  <si>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</si>
  <si>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</si>
  <si>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</si>
  <si>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</si>
  <si>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</si>
  <si>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</si>
  <si>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</si>
  <si>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</si>
  <si>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</si>
  <si>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</si>
  <si>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</si>
  <si>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</si>
  <si>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</si>
  <si>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</si>
  <si>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</si>
  <si>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</si>
  <si>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</si>
  <si>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</si>
  <si>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</si>
  <si>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</si>
  <si>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</si>
  <si>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</si>
  <si>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</si>
  <si>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</si>
  <si>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</si>
  <si>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</si>
  <si>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</si>
  <si>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</si>
  <si>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</si>
  <si>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</si>
  <si>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</si>
  <si>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</si>
  <si>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</si>
  <si>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</si>
  <si>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</si>
  <si>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</si>
  <si>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</si>
  <si>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</si>
  <si>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</si>
  <si>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</si>
  <si>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</si>
  <si>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</si>
  <si>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</si>
  <si>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</si>
  <si>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</si>
  <si>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</si>
  <si>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</si>
  <si>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</si>
  <si>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</si>
  <si>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</si>
  <si>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</si>
  <si>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</si>
  <si>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</si>
  <si>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</si>
  <si>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</si>
  <si>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</si>
  <si>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</si>
  <si>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</si>
  <si>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</si>
  <si>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</si>
  <si>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</si>
  <si>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</si>
  <si>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</si>
  <si>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</si>
  <si>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</si>
  <si>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</si>
  <si>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</si>
  <si>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</si>
  <si>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</si>
  <si>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</si>
  <si>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</si>
  <si>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</si>
  <si>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</si>
  <si>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</si>
  <si>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</si>
  <si>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</si>
  <si>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</si>
  <si>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</si>
  <si>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</si>
  <si>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</si>
  <si>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</si>
  <si>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</si>
  <si>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</si>
  <si>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</si>
  <si>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</si>
  <si>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</si>
  <si>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</si>
  <si>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</si>
  <si>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</si>
  <si>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</si>
  <si>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</si>
  <si>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</si>
  <si>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</si>
  <si>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</si>
  <si>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</si>
  <si>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</si>
  <si>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</si>
  <si>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</si>
  <si>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</si>
  <si>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</si>
  <si>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</si>
  <si>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</si>
  <si>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</si>
  <si>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</si>
  <si>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</si>
  <si>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</si>
  <si>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</si>
  <si>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</si>
  <si>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</si>
  <si>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</si>
  <si>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</si>
  <si>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</si>
  <si>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</si>
  <si>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</si>
  <si>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</si>
  <si>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</si>
  <si>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</si>
  <si>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</si>
  <si>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</si>
  <si>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</si>
  <si>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</si>
  <si>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</si>
  <si>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</si>
  <si>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</si>
  <si>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</si>
  <si>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</si>
  <si>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</si>
  <si>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</si>
  <si>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</si>
  <si>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</si>
  <si>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</si>
  <si>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</si>
  <si>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</si>
  <si>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</si>
  <si>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</si>
  <si>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</si>
  <si>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</si>
  <si>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</si>
  <si>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</si>
  <si>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</si>
  <si>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</si>
  <si>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</si>
  <si>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</si>
  <si>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</si>
  <si>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</si>
  <si>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</si>
  <si>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</si>
  <si>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</si>
  <si>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</si>
  <si>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</si>
  <si>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</si>
  <si>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</si>
  <si>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</si>
  <si>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</si>
  <si>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</si>
  <si>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</si>
  <si>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</si>
  <si>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</si>
  <si>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</si>
  <si>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</si>
  <si>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</si>
  <si>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</si>
  <si>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</si>
  <si>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</si>
  <si>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</si>
  <si>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</si>
  <si>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</si>
  <si>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</si>
  <si>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</si>
  <si>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</si>
  <si>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</si>
  <si>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</si>
  <si>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</si>
  <si>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</si>
  <si>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</si>
  <si>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</si>
  <si>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</si>
  <si>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</si>
  <si>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</si>
  <si>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</si>
  <si>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</si>
  <si>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</si>
  <si>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</si>
  <si>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</si>
  <si>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</si>
  <si>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</si>
  <si>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</si>
  <si>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</si>
  <si>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</si>
  <si>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</si>
  <si>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</si>
  <si>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</si>
  <si>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</si>
  <si>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</si>
  <si>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</si>
  <si>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</si>
  <si>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</si>
  <si>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</si>
  <si>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</si>
  <si>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</si>
  <si>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</si>
  <si>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</si>
  <si>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</si>
  <si>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</si>
  <si>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</si>
  <si>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</si>
  <si>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</si>
  <si>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</si>
  <si>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</si>
  <si>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</si>
  <si>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</si>
  <si>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</si>
  <si>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</si>
  <si>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</si>
  <si>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</si>
  <si>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</si>
  <si>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</si>
  <si>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</si>
  <si>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</si>
  <si>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</si>
  <si>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</si>
  <si>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</si>
  <si>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</si>
  <si>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</si>
  <si>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</si>
  <si>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</si>
  <si>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</si>
  <si>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</si>
  <si>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</si>
  <si>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</si>
  <si>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</si>
  <si>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</si>
  <si>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</si>
  <si>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</si>
  <si>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</si>
  <si>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</si>
  <si>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</si>
  <si>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</si>
  <si>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</si>
  <si>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</si>
  <si>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</si>
  <si>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</si>
  <si>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</si>
  <si>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</si>
  <si>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</si>
  <si>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</si>
  <si>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</si>
  <si>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</si>
  <si>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</si>
  <si>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</si>
  <si>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</si>
  <si>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</si>
  <si>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</si>
  <si>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</si>
  <si>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</si>
  <si>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</si>
  <si>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</si>
  <si>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</si>
  <si>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</si>
  <si>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</si>
  <si>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</si>
  <si>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</si>
  <si>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</si>
  <si>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</si>
  <si>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</si>
  <si>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</si>
  <si>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</si>
  <si>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</si>
  <si>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</si>
  <si>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</si>
  <si>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</si>
  <si>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</si>
  <si>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</si>
  <si>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</si>
  <si>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</si>
  <si>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</si>
  <si>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</si>
  <si>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</si>
  <si>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</si>
  <si>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</si>
  <si>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</si>
  <si>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</si>
  <si>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</si>
  <si>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</si>
  <si>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</si>
  <si>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</si>
  <si>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</si>
  <si>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</si>
  <si>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</si>
  <si>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</si>
  <si>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</si>
  <si>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</si>
  <si>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</si>
  <si>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</si>
  <si>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</si>
  <si>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</si>
  <si>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</si>
  <si>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</si>
  <si>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</si>
  <si>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</si>
  <si>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</si>
  <si>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</si>
  <si>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</si>
  <si>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</si>
  <si>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</si>
  <si>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</si>
  <si>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</si>
  <si>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</si>
  <si>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</si>
  <si>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</si>
  <si>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</si>
  <si>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</si>
  <si>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</si>
  <si>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</si>
  <si>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</si>
  <si>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</si>
  <si>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</si>
  <si>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</si>
  <si>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</si>
  <si>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</si>
  <si>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</si>
  <si>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</si>
  <si>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</si>
  <si>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</si>
  <si>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</si>
  <si>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</si>
  <si>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</si>
  <si>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</si>
  <si>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</si>
  <si>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</si>
  <si>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</si>
  <si>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</si>
  <si>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</si>
  <si>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</si>
  <si>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</si>
  <si>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</si>
  <si>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</si>
  <si>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</si>
  <si>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</si>
  <si>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</si>
  <si>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</si>
  <si>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</si>
  <si>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</si>
  <si>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</si>
  <si>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</si>
  <si>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</si>
  <si>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</si>
  <si>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</si>
  <si>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</si>
  <si>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</si>
  <si>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</si>
  <si>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</si>
  <si>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</si>
  <si>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</si>
  <si>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</si>
  <si>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</si>
  <si>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</si>
  <si>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</si>
  <si>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</si>
  <si>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</si>
  <si>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</si>
  <si>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</si>
  <si>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</si>
  <si>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</si>
  <si>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</si>
  <si>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</si>
  <si>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</si>
  <si>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</si>
  <si>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</si>
  <si>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</si>
  <si>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</si>
  <si>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</si>
  <si>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</si>
  <si>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</si>
  <si>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</si>
  <si>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</si>
  <si>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</si>
  <si>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</si>
  <si>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</si>
  <si>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</si>
  <si>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</si>
  <si>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</si>
  <si>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</si>
  <si>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</si>
  <si>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</si>
  <si>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</si>
  <si>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</si>
  <si>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</si>
  <si>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</si>
  <si>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</si>
  <si>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</si>
  <si>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</si>
  <si>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</si>
  <si>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</si>
  <si>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</si>
  <si>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</si>
  <si>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</si>
  <si>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</si>
  <si>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</si>
  <si>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</si>
  <si>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</si>
  <si>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</si>
  <si>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</si>
  <si>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</si>
  <si>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</si>
  <si>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</si>
  <si>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</si>
  <si>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</si>
  <si>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</si>
  <si>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</si>
  <si>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</si>
  <si>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</si>
  <si>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</si>
  <si>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</si>
  <si>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</si>
  <si>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</si>
  <si>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</si>
  <si>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</si>
  <si>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</si>
  <si>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</si>
  <si>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</si>
  <si>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</si>
  <si>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</si>
  <si>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</si>
  <si>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</si>
  <si>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</si>
  <si>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</si>
  <si>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</si>
  <si>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</si>
  <si>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</si>
  <si>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</si>
  <si>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</si>
  <si>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</si>
  <si>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</si>
  <si>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</si>
  <si>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</si>
  <si>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</si>
  <si>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</si>
  <si>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</si>
  <si>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</si>
  <si>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</si>
  <si>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</si>
  <si>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</si>
  <si>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</si>
  <si>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</si>
  <si>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</si>
  <si>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</si>
  <si>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</si>
  <si>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</si>
  <si>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</si>
  <si>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</si>
  <si>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</si>
  <si>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</si>
  <si>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</si>
  <si>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</si>
  <si>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</si>
  <si>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</si>
  <si>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</si>
  <si>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</si>
  <si>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</si>
  <si>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</si>
  <si>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</si>
  <si>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</si>
  <si>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</si>
  <si>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</si>
  <si>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</si>
  <si>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</si>
  <si>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</si>
  <si>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</si>
  <si>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</si>
  <si>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</si>
  <si>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</si>
  <si>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</si>
  <si>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</si>
  <si>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</si>
  <si>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</si>
  <si>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</si>
  <si>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</si>
  <si>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</si>
  <si>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</si>
  <si>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</si>
  <si>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</si>
  <si>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</si>
  <si>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</si>
  <si>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</si>
  <si>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</si>
  <si>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</si>
  <si>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</si>
  <si>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</si>
  <si>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</si>
  <si>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</si>
  <si>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</si>
  <si>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</si>
  <si>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</si>
  <si>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</si>
  <si>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</si>
  <si>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</si>
  <si>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</si>
  <si>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</si>
  <si>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</si>
  <si>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</si>
  <si>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</si>
  <si>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</si>
  <si>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</si>
  <si>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</si>
  <si>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</si>
  <si>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</si>
  <si>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</si>
  <si>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</si>
  <si>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</si>
  <si>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</si>
  <si>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</si>
  <si>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</si>
  <si>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</si>
  <si>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</si>
  <si>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</si>
  <si>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</si>
  <si>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</si>
  <si>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</si>
  <si>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</si>
  <si>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</si>
  <si>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</si>
  <si>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</si>
  <si>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</si>
  <si>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</si>
  <si>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</si>
  <si>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</si>
  <si>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</si>
  <si>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</si>
  <si>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</si>
  <si>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</si>
  <si>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</si>
  <si>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</si>
  <si>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</si>
  <si>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</si>
  <si>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</si>
  <si>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</si>
  <si>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</si>
  <si>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</si>
  <si>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</si>
  <si>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</si>
  <si>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</si>
  <si>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</si>
  <si>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</si>
  <si>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</si>
  <si>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</si>
  <si>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</si>
  <si>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</si>
  <si>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</si>
  <si>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</si>
  <si>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</si>
  <si>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</si>
  <si>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</si>
  <si>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</si>
  <si>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</si>
  <si>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</si>
  <si>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</si>
  <si>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</si>
  <si>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</si>
  <si>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</si>
  <si>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</si>
  <si>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</si>
  <si>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</si>
  <si>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</si>
  <si>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</si>
  <si>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</si>
  <si>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</si>
  <si>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</si>
  <si>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</si>
  <si>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</si>
  <si>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</si>
  <si>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</si>
  <si>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</si>
  <si>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</si>
  <si>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</si>
  <si>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</si>
  <si>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</si>
  <si>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</si>
  <si>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</si>
  <si>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</si>
  <si>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</si>
  <si>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</si>
  <si>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</si>
  <si>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</si>
  <si>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</si>
  <si>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</si>
  <si>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</si>
  <si>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</si>
  <si>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</si>
  <si>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</si>
  <si>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</si>
  <si>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</si>
  <si>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</si>
  <si>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</si>
  <si>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</si>
  <si>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</si>
  <si>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</si>
  <si>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</si>
  <si>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</si>
  <si>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</si>
  <si>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</si>
  <si>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</si>
  <si>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</si>
  <si>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</si>
  <si>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</si>
  <si>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</si>
  <si>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</si>
  <si>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</si>
  <si>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</si>
  <si>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</si>
  <si>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</si>
  <si>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</si>
  <si>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</si>
  <si>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</si>
  <si>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</si>
  <si>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</si>
  <si>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</si>
  <si>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</si>
  <si>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</si>
  <si>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</si>
  <si>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</si>
  <si>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</si>
  <si>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</si>
  <si>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</si>
  <si>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</si>
  <si>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</si>
  <si>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</si>
  <si>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</si>
  <si>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</si>
  <si>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</si>
  <si>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</si>
  <si>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</si>
  <si>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</si>
  <si>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</si>
  <si>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</si>
  <si>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</si>
  <si>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</si>
  <si>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</si>
  <si>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</si>
  <si>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</si>
  <si>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</si>
  <si>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</si>
  <si>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</si>
  <si>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</si>
  <si>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</si>
  <si>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</si>
  <si>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</si>
  <si>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</si>
  <si>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</si>
  <si>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</si>
  <si>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</si>
  <si>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</si>
  <si>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</si>
  <si>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</si>
  <si>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</si>
  <si>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</si>
  <si>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</si>
  <si>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</si>
  <si>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</si>
  <si>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</si>
  <si>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</si>
  <si>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</si>
  <si>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</si>
  <si>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</si>
  <si>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</si>
  <si>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</si>
  <si>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</si>
  <si>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</si>
  <si>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</si>
  <si>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</si>
  <si>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</si>
  <si>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</si>
  <si>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</si>
  <si>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</si>
  <si>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</si>
  <si>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</si>
  <si>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</si>
  <si>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</si>
  <si>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</si>
  <si>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</si>
  <si>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</si>
  <si>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</si>
  <si>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</si>
  <si>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</si>
  <si>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</si>
  <si>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</si>
  <si>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</si>
  <si>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</si>
  <si>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</si>
  <si>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</si>
  <si>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</si>
  <si>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</si>
  <si>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</si>
  <si>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</si>
  <si>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</si>
  <si>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</si>
  <si>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</si>
  <si>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</si>
  <si>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</si>
  <si>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</si>
  <si>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</si>
  <si>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</si>
  <si>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</si>
  <si>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</si>
  <si>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</si>
  <si>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</si>
  <si>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</si>
  <si>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</si>
  <si>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</si>
  <si>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</si>
  <si>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</si>
  <si>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</si>
  <si>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</si>
  <si>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</si>
  <si>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</si>
  <si>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</si>
  <si>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</si>
  <si>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</si>
  <si>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</si>
  <si>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</si>
  <si>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</si>
  <si>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</si>
  <si>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</si>
  <si>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</si>
  <si>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</si>
  <si>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</si>
  <si>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</si>
  <si>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</si>
  <si>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</si>
  <si>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</si>
  <si>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</si>
  <si>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</si>
  <si>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</si>
  <si>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</si>
  <si>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</si>
  <si>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</si>
  <si>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</si>
  <si>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</si>
  <si>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</si>
  <si>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</si>
  <si>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</si>
  <si>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</si>
  <si>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</si>
  <si>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</si>
  <si>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</si>
  <si>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</si>
  <si>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</si>
  <si>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</si>
  <si>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</si>
  <si>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</si>
  <si>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</si>
  <si>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</si>
  <si>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</si>
  <si>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</si>
  <si>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</si>
  <si>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</si>
  <si>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</si>
  <si>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</si>
  <si>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</si>
  <si>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</si>
  <si>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</si>
  <si>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</si>
  <si>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</si>
  <si>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</si>
  <si>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</si>
  <si>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</si>
  <si>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</si>
  <si>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</si>
  <si>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</si>
  <si>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</si>
  <si>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</si>
  <si>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</si>
  <si>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</si>
  <si>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</si>
  <si>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</si>
  <si>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</si>
  <si>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</si>
  <si>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</si>
  <si>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</si>
  <si>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</si>
  <si>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</si>
  <si>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</si>
  <si>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</si>
  <si>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</si>
  <si>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</si>
  <si>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</si>
  <si>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</si>
  <si>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</si>
  <si>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</si>
  <si>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</si>
  <si>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</si>
  <si>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</si>
  <si>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</si>
  <si>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</si>
  <si>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</si>
  <si>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</si>
  <si>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</si>
  <si>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</si>
  <si>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</si>
  <si>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</si>
  <si>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</si>
  <si>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</si>
  <si>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</si>
  <si>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</si>
  <si>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</si>
  <si>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</si>
  <si>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</si>
  <si>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</si>
  <si>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</si>
  <si>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</si>
  <si>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</si>
  <si>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</si>
  <si>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</si>
  <si>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</si>
  <si>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</si>
  <si>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</si>
  <si>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</si>
  <si>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</si>
  <si>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</si>
  <si>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</si>
  <si>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</si>
  <si>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</si>
  <si>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</si>
  <si>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</si>
  <si>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</si>
  <si>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</si>
  <si>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</si>
  <si>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</si>
  <si>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</si>
  <si>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</si>
  <si>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</si>
  <si>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</si>
  <si>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</si>
  <si>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</si>
  <si>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</si>
  <si>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</si>
  <si>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</si>
  <si>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</si>
  <si>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</si>
  <si>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</si>
  <si>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</si>
  <si>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</si>
  <si>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</si>
  <si>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</si>
  <si>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</si>
  <si>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</si>
  <si>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</si>
  <si>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</si>
  <si>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</si>
  <si>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</si>
  <si>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</si>
  <si>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</si>
  <si>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</si>
  <si>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</si>
  <si>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</si>
  <si>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</si>
  <si>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</si>
  <si>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</si>
  <si>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</si>
  <si>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</si>
  <si>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</si>
  <si>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</si>
  <si>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</si>
  <si>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</si>
  <si>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</si>
  <si>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</si>
  <si>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</si>
  <si>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</si>
  <si>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</si>
  <si>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</si>
  <si>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</si>
  <si>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</si>
  <si>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</si>
  <si>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</si>
  <si>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</si>
  <si>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</si>
  <si>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</si>
  <si>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</si>
  <si>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</si>
  <si>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</si>
  <si>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</si>
  <si>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</si>
  <si>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</si>
  <si>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</si>
  <si>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</si>
  <si>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</si>
  <si>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</si>
  <si>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</si>
  <si>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</si>
  <si>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</si>
  <si>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</si>
  <si>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</si>
  <si>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</si>
  <si>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</si>
  <si>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</si>
  <si>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</si>
  <si>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</si>
  <si>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</si>
  <si>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</si>
  <si>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</si>
  <si>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</si>
  <si>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</si>
  <si>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</si>
  <si>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</si>
  <si>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</si>
  <si>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</si>
  <si>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</si>
  <si>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</si>
  <si>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</si>
  <si>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</si>
  <si>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</si>
  <si>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</si>
  <si>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</si>
  <si>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</si>
  <si>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</si>
  <si>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</si>
  <si>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</si>
  <si>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</si>
  <si>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</si>
  <si>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</si>
  <si>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</si>
  <si>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</si>
  <si>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</si>
  <si>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</si>
  <si>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</si>
  <si>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</si>
  <si>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</si>
  <si>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</si>
  <si>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</si>
  <si>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</si>
  <si>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</si>
  <si>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</si>
  <si>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</si>
  <si>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</si>
  <si>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</si>
  <si>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</si>
  <si>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</si>
  <si>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</si>
  <si>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</si>
  <si>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</si>
  <si>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</si>
  <si>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</si>
  <si>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</si>
  <si>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</si>
  <si>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</si>
  <si>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</si>
  <si>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</si>
  <si>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</si>
  <si>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</si>
  <si>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</si>
  <si>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</si>
  <si>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</si>
  <si>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</si>
  <si>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</si>
  <si>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</si>
  <si>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</si>
  <si>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</si>
  <si>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</si>
  <si>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</si>
  <si>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</si>
  <si>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</si>
  <si>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</si>
  <si>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</si>
  <si>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</si>
  <si>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</si>
  <si>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</si>
  <si>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</si>
  <si>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</si>
  <si>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</si>
  <si>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</si>
  <si>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</si>
  <si>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</si>
  <si>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</si>
  <si>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</si>
  <si>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</si>
  <si>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</si>
  <si>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</si>
  <si>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</si>
  <si>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</si>
  <si>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</si>
  <si>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</si>
  <si>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</si>
  <si>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</si>
  <si>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</si>
  <si>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</si>
  <si>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</si>
  <si>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</si>
  <si>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</si>
  <si>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</si>
  <si>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</si>
  <si>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</si>
  <si>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</si>
  <si>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</si>
  <si>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</si>
  <si>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</si>
  <si>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</si>
  <si>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</si>
  <si>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</si>
  <si>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</si>
  <si>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</si>
  <si>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</si>
  <si>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</si>
  <si>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</si>
  <si>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</si>
  <si>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</si>
  <si>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</si>
  <si>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</si>
  <si>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</si>
  <si>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</si>
  <si>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</si>
  <si>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</si>
  <si>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</si>
  <si>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</si>
  <si>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</si>
  <si>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</si>
  <si>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</si>
  <si>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</si>
  <si>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</si>
  <si>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</si>
  <si>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</si>
  <si>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</si>
  <si>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</si>
  <si>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</si>
  <si>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</si>
  <si>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</si>
  <si>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</si>
  <si>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</si>
  <si>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</si>
  <si>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</si>
  <si>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</si>
  <si>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</si>
  <si>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</si>
  <si>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</si>
  <si>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</si>
  <si>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</si>
  <si>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</si>
  <si>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</si>
  <si>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</si>
  <si>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</si>
  <si>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</si>
  <si>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</si>
  <si>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</si>
  <si>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</si>
  <si>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</si>
  <si>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</si>
  <si>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</si>
  <si>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</si>
  <si>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</si>
  <si>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</si>
  <si>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</si>
  <si>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</si>
  <si>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</si>
  <si>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</si>
  <si>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</si>
  <si>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</si>
  <si>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</si>
  <si>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</si>
  <si>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</si>
  <si>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</si>
  <si>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</si>
  <si>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</si>
  <si>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</si>
  <si>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</si>
  <si>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</si>
  <si>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</si>
  <si>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</si>
  <si>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</si>
  <si>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</si>
  <si>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</si>
  <si>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</si>
  <si>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</si>
  <si>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</si>
  <si>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</si>
  <si>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</si>
  <si>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</si>
  <si>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</si>
  <si>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</si>
  <si>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</si>
  <si>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</si>
  <si>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</si>
  <si>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</si>
  <si>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</si>
  <si>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</si>
  <si>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</si>
  <si>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</si>
  <si>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</si>
  <si>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</si>
  <si>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</si>
  <si>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</si>
  <si>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</si>
  <si>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</si>
  <si>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</si>
  <si>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</si>
  <si>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</si>
  <si>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</si>
  <si>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</si>
  <si>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</si>
  <si>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</si>
  <si>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</si>
  <si>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</si>
  <si>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</si>
  <si>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</si>
  <si>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</si>
  <si>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</si>
  <si>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</si>
  <si>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</si>
  <si>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</si>
  <si>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</si>
  <si>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</si>
  <si>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</si>
  <si>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</si>
  <si>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</si>
  <si>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</si>
  <si>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</si>
  <si>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</si>
  <si>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</si>
  <si>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</si>
  <si>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</si>
  <si>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</si>
  <si>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</si>
  <si>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</si>
  <si>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</si>
  <si>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</si>
  <si>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</si>
  <si>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</si>
  <si>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</si>
  <si>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</si>
  <si>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</si>
  <si>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</si>
  <si>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</si>
  <si>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</si>
  <si>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</si>
  <si>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</si>
  <si>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</si>
  <si>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</si>
  <si>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</si>
  <si>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</si>
  <si>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</si>
  <si>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</si>
  <si>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</si>
  <si>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</si>
  <si>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</si>
  <si>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</si>
  <si>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</si>
  <si>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</si>
  <si>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</si>
  <si>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</si>
  <si>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</si>
  <si>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</si>
  <si>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</si>
  <si>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</si>
  <si>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</si>
  <si>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</si>
  <si>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</si>
  <si>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</si>
  <si>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</si>
  <si>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</si>
  <si>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</si>
  <si>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</si>
  <si>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</si>
  <si>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</si>
  <si>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</si>
  <si>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</si>
  <si>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</si>
  <si>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</si>
  <si>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</si>
  <si>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</si>
  <si>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</si>
  <si>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</si>
  <si>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</si>
  <si>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</si>
  <si>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</si>
  <si>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</si>
  <si>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</si>
  <si>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</si>
  <si>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</si>
  <si>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</si>
  <si>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</si>
  <si>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</si>
  <si>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</si>
  <si>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</si>
  <si>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</si>
  <si>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</si>
  <si>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</si>
  <si>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</si>
  <si>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</si>
  <si>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</si>
  <si>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</si>
  <si>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</si>
  <si>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</si>
  <si>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</si>
  <si>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</si>
  <si>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</si>
  <si>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</si>
  <si>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</si>
  <si>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</si>
  <si>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</si>
  <si>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</si>
  <si>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</si>
  <si>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</si>
  <si>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</si>
  <si>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</si>
  <si>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</si>
  <si>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</si>
  <si>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</si>
  <si>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</si>
  <si>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</si>
  <si>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</si>
  <si>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</si>
  <si>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</si>
  <si>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</si>
  <si>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</si>
  <si>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</si>
  <si>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</si>
  <si>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</si>
  <si>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</si>
  <si>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</si>
  <si>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</si>
  <si>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</si>
  <si>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</si>
  <si>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</si>
  <si>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</si>
  <si>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</si>
  <si>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</si>
  <si>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</si>
  <si>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</si>
  <si>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</si>
  <si>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</si>
  <si>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</si>
  <si>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</si>
  <si>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</si>
  <si>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</si>
  <si>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</si>
  <si>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</si>
  <si>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</si>
  <si>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</si>
  <si>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</si>
  <si>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</si>
  <si>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</si>
  <si>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</si>
  <si>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</si>
  <si>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</si>
  <si>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</si>
  <si>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</si>
  <si>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</si>
  <si>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</si>
  <si>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</si>
  <si>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</si>
  <si>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</si>
  <si>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</si>
  <si>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</si>
  <si>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</si>
  <si>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</si>
  <si>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</si>
  <si>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</si>
  <si>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</si>
  <si>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</si>
  <si>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</si>
  <si>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</si>
  <si>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</si>
  <si>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</si>
  <si>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</si>
  <si>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</si>
  <si>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</si>
  <si>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</si>
  <si>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</si>
  <si>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</si>
  <si>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</si>
  <si>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</si>
  <si>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</si>
  <si>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</si>
  <si>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</si>
  <si>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</si>
  <si>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</si>
  <si>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</si>
  <si>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</si>
  <si>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</si>
  <si>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</si>
  <si>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</si>
  <si>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</si>
  <si>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</si>
  <si>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</si>
  <si>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</si>
  <si>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</si>
  <si>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</si>
  <si>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</si>
  <si>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</si>
  <si>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</si>
  <si>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</si>
  <si>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</si>
  <si>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</si>
  <si>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</si>
  <si>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</si>
  <si>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</si>
  <si>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</si>
  <si>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</si>
  <si>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</si>
  <si>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</si>
  <si>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</si>
  <si>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</si>
  <si>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</si>
  <si>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</si>
  <si>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</si>
  <si>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</si>
  <si>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</si>
  <si>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</si>
  <si>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</si>
  <si>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</si>
  <si>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</si>
  <si>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</si>
  <si>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</si>
  <si>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</si>
  <si>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</si>
  <si>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</si>
  <si>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</si>
  <si>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</si>
  <si>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</si>
  <si>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</si>
  <si>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</si>
  <si>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</si>
  <si>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</si>
  <si>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</si>
  <si>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</si>
  <si>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</si>
  <si>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</si>
  <si>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</si>
  <si>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</si>
  <si>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</si>
  <si>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</si>
  <si>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</si>
  <si>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</si>
  <si>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</si>
  <si>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</si>
  <si>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</si>
  <si>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</si>
  <si>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</si>
  <si>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</si>
  <si>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</si>
  <si>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</si>
  <si>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</si>
  <si>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</si>
  <si>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</si>
  <si>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</si>
  <si>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</si>
  <si>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</si>
  <si>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</si>
  <si>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</si>
  <si>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</si>
  <si>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</si>
  <si>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</si>
  <si>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</si>
  <si>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</si>
  <si>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</si>
  <si>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</si>
  <si>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</si>
  <si>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</si>
  <si>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</si>
  <si>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</si>
  <si>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</si>
  <si>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</si>
  <si>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</si>
  <si>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</si>
  <si>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</si>
  <si>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</si>
  <si>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</si>
  <si>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</si>
  <si>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</si>
  <si>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</si>
  <si>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</si>
  <si>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</si>
  <si>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</si>
  <si>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</si>
  <si>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</si>
  <si>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</si>
  <si>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</si>
  <si>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</si>
  <si>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</si>
  <si>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</si>
  <si>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</si>
  <si>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</si>
  <si>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</si>
  <si>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</si>
  <si>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</si>
  <si>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</si>
  <si>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</si>
  <si>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</si>
  <si>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</si>
  <si>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</si>
  <si>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</si>
  <si>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</si>
  <si>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</si>
  <si>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</si>
  <si>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</si>
  <si>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</si>
  <si>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</si>
  <si>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</si>
  <si>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</si>
  <si>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</si>
  <si>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</si>
  <si>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</si>
  <si>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</si>
  <si>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</si>
  <si>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</si>
  <si>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</si>
  <si>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</si>
  <si>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</si>
  <si>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</si>
  <si>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</si>
  <si>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</si>
  <si>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</si>
  <si>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</si>
  <si>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</si>
  <si>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</si>
  <si>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</si>
  <si>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</si>
  <si>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</si>
  <si>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</si>
  <si>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</si>
  <si>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</si>
  <si>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</si>
  <si>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</si>
  <si>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</si>
  <si>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</si>
  <si>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</si>
  <si>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</si>
  <si>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</si>
  <si>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</si>
  <si>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</si>
  <si>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</si>
  <si>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</si>
  <si>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</si>
  <si>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</si>
  <si>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</si>
  <si>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</si>
  <si>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</si>
  <si>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</si>
  <si>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</si>
  <si>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</si>
  <si>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</si>
  <si>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</si>
  <si>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</si>
  <si>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</si>
  <si>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</si>
  <si>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</si>
  <si>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</si>
  <si>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</si>
  <si>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</si>
  <si>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</si>
  <si>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</si>
  <si>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</si>
  <si>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</si>
  <si>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</si>
  <si>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</si>
  <si>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</si>
  <si>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</si>
  <si>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</si>
  <si>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</si>
  <si>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</si>
  <si>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</si>
  <si>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</si>
  <si>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</si>
  <si>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</si>
  <si>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</si>
  <si>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</si>
  <si>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</si>
  <si>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</si>
  <si>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</si>
  <si>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</si>
  <si>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</si>
  <si>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</si>
  <si>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</si>
  <si>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</si>
  <si>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</si>
  <si>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</si>
  <si>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</si>
  <si>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</si>
  <si>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</si>
  <si>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</si>
  <si>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</si>
  <si>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</si>
  <si>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</si>
  <si>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</si>
  <si>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</si>
  <si>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</si>
  <si>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</si>
  <si>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</si>
  <si>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</si>
  <si>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</si>
  <si>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</si>
  <si>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</si>
  <si>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</si>
  <si>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</si>
  <si>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</si>
  <si>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</si>
  <si>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</si>
  <si>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</si>
  <si>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</si>
  <si>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</si>
  <si>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</si>
  <si>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</si>
  <si>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</si>
  <si>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</si>
  <si>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</si>
  <si>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</si>
  <si>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</si>
  <si>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</si>
  <si>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</si>
  <si>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</si>
  <si>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</si>
  <si>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</si>
  <si>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</si>
  <si>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</si>
  <si>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</si>
  <si>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</si>
  <si>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</si>
  <si>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</si>
  <si>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</si>
  <si>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</si>
  <si>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</si>
  <si>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</si>
  <si>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</si>
  <si>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</si>
  <si>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</si>
  <si>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</si>
  <si>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</si>
  <si>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</si>
  <si>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</si>
  <si>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</si>
  <si>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</si>
  <si>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</si>
  <si>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</si>
  <si>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</si>
  <si>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</si>
  <si>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</si>
  <si>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</si>
  <si>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</si>
  <si>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</si>
  <si>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</si>
  <si>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</si>
  <si>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</si>
  <si>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</si>
  <si>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</si>
  <si>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</si>
  <si>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</si>
  <si>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</si>
  <si>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</si>
  <si>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</si>
  <si>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</si>
  <si>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</si>
  <si>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</si>
  <si>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</si>
  <si>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</si>
  <si>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</si>
  <si>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</si>
  <si>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</si>
  <si>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</si>
  <si>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</si>
  <si>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</si>
  <si>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</si>
  <si>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</si>
  <si>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</si>
  <si>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</si>
  <si>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</si>
  <si>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</si>
  <si>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</si>
  <si>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</si>
  <si>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</si>
  <si>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</si>
  <si>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</si>
  <si>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</si>
  <si>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</si>
  <si>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</si>
  <si>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</si>
  <si>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</si>
  <si>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</si>
  <si>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</si>
  <si>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</si>
  <si>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</si>
  <si>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</si>
  <si>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</si>
  <si>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</si>
  <si>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</si>
  <si>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</si>
  <si>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</si>
  <si>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</si>
  <si>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</si>
  <si>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</si>
  <si>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</si>
  <si>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</si>
  <si>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</si>
  <si>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</si>
  <si>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</si>
  <si>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</si>
  <si>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</si>
  <si>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</si>
  <si>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</si>
  <si>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</si>
  <si>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</si>
  <si>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</si>
  <si>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</si>
  <si>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</si>
  <si>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</si>
  <si>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</si>
  <si>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</si>
  <si>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</si>
  <si>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</si>
  <si>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</si>
  <si>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</si>
  <si>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</si>
  <si>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</si>
  <si>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</si>
  <si>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</si>
  <si>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</si>
  <si>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</si>
  <si>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</si>
  <si>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</si>
  <si>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</si>
  <si>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</si>
  <si>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</si>
  <si>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</si>
  <si>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</si>
  <si>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</si>
  <si>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</si>
  <si>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</si>
  <si>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</si>
  <si>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</si>
  <si>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</si>
  <si>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</si>
  <si>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</si>
  <si>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</si>
  <si>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</si>
  <si>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</si>
  <si>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</si>
  <si>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</si>
  <si>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</si>
  <si>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</si>
  <si>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</si>
  <si>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</si>
  <si>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</si>
  <si>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</si>
  <si>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</si>
  <si>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</si>
  <si>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</si>
  <si>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</si>
  <si>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</si>
  <si>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</si>
  <si>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</si>
  <si>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</si>
  <si>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</si>
  <si>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</si>
  <si>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</si>
  <si>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</si>
  <si>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</si>
  <si>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</si>
  <si>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</si>
  <si>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</si>
  <si>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</si>
  <si>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</si>
  <si>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</si>
  <si>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</si>
  <si>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</si>
  <si>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</si>
  <si>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</si>
  <si>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</si>
  <si>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</si>
  <si>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</si>
  <si>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</si>
  <si>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</si>
  <si>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</si>
  <si>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</si>
  <si>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</si>
  <si>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</si>
  <si>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</si>
  <si>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</si>
  <si>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</si>
  <si>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</si>
  <si>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</si>
  <si>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</si>
  <si>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</si>
  <si>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</si>
  <si>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</si>
  <si>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</si>
  <si>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</si>
  <si>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</si>
  <si>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</si>
  <si>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</si>
  <si>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</si>
  <si>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</si>
  <si>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</si>
  <si>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</si>
  <si>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</si>
  <si>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</si>
  <si>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</si>
  <si>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</si>
  <si>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</si>
  <si>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</si>
  <si>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</si>
  <si>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</si>
  <si>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</si>
  <si>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</si>
  <si>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</si>
  <si>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</si>
  <si>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</si>
  <si>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</si>
  <si>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</si>
  <si>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</si>
  <si>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</si>
  <si>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</si>
  <si>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</si>
  <si>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</si>
  <si>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</si>
  <si>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</si>
  <si>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</si>
  <si>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</si>
  <si>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</si>
  <si>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</si>
  <si>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</si>
  <si>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</si>
  <si>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</si>
  <si>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</si>
  <si>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</si>
  <si>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</si>
  <si>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</si>
  <si>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</si>
  <si>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</si>
  <si>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</si>
  <si>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</si>
  <si>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</si>
  <si>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</si>
  <si>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</si>
  <si>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</si>
  <si>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</si>
  <si>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</si>
  <si>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</si>
  <si>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</si>
  <si>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</si>
  <si>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</si>
  <si>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</si>
  <si>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</si>
  <si>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</si>
  <si>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</si>
  <si>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</si>
  <si>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</si>
  <si>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</si>
  <si>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</si>
  <si>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</si>
  <si>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</si>
  <si>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</si>
  <si>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</si>
  <si>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</si>
  <si>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</si>
  <si>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</si>
  <si>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</si>
  <si>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</si>
  <si>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</si>
  <si>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</si>
  <si>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</si>
  <si>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</si>
  <si>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</si>
  <si>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</si>
  <si>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</si>
  <si>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</si>
  <si>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</si>
  <si>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</si>
  <si>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</si>
  <si>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</si>
  <si>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</si>
  <si>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</si>
  <si>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</si>
  <si>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</si>
  <si>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</si>
  <si>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</si>
  <si>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</si>
  <si>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</si>
  <si>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</si>
  <si>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</si>
  <si>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</si>
  <si>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</si>
  <si>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</si>
  <si>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</si>
  <si>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</si>
  <si>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</si>
  <si>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</si>
  <si>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</si>
  <si>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</si>
  <si>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</si>
  <si>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</si>
  <si>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</si>
  <si>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</si>
  <si>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</si>
  <si>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</si>
  <si>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</si>
  <si>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</si>
  <si>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</si>
  <si>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</si>
  <si>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</si>
  <si>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</si>
  <si>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</si>
  <si>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</si>
  <si>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</si>
  <si>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</si>
  <si>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</si>
  <si>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</si>
  <si>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</si>
  <si>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</si>
  <si>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</si>
  <si>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</si>
  <si>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</si>
  <si>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</si>
  <si>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</si>
  <si>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</si>
  <si>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</si>
  <si>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</si>
  <si>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</si>
  <si>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</si>
  <si>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</si>
  <si>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</si>
  <si>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</si>
  <si>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</si>
  <si>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</si>
  <si>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</si>
  <si>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</si>
  <si>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</si>
  <si>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</si>
  <si>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</si>
  <si>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</si>
  <si>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</si>
  <si>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</si>
  <si>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</si>
  <si>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</si>
  <si>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</si>
  <si>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</si>
  <si>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</si>
  <si>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</si>
  <si>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</si>
  <si>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</si>
  <si>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</si>
  <si>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</si>
  <si>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</si>
  <si>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</si>
  <si>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</si>
  <si>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</si>
  <si>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</si>
  <si>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</si>
  <si>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</si>
  <si>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</si>
  <si>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</si>
  <si>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</si>
  <si>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</si>
  <si>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</si>
  <si>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</si>
  <si>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</si>
  <si>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</si>
  <si>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</si>
  <si>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</si>
  <si>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</si>
  <si>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</si>
  <si>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</si>
  <si>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</si>
  <si>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</si>
  <si>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</si>
  <si>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</si>
  <si>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</si>
  <si>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</si>
  <si>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</si>
  <si>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</si>
  <si>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</si>
  <si>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</si>
  <si>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</si>
  <si>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</si>
  <si>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</si>
  <si>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</si>
  <si>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</si>
  <si>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</si>
  <si>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</si>
  <si>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</si>
  <si>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</si>
  <si>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</si>
  <si>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</si>
  <si>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</si>
  <si>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</si>
  <si>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</si>
  <si>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</si>
  <si>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</si>
  <si>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</si>
  <si>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</si>
  <si>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</si>
  <si>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</si>
  <si>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</si>
  <si>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</si>
  <si>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</si>
  <si>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</si>
  <si>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</si>
  <si>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</si>
  <si>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</si>
  <si>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</si>
  <si>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</si>
  <si>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</si>
  <si>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</si>
  <si>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</si>
  <si>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</si>
  <si>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</si>
  <si>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</si>
  <si>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</si>
  <si>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</si>
  <si>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</si>
  <si>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</si>
  <si>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</si>
  <si>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</si>
  <si>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</si>
  <si>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</si>
  <si>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</si>
  <si>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</si>
  <si>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</si>
  <si>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</si>
  <si>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</si>
  <si>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</si>
  <si>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</si>
  <si>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</si>
  <si>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</si>
  <si>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</si>
  <si>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</si>
  <si>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</si>
  <si>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</si>
  <si>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</si>
  <si>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</si>
  <si>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</si>
  <si>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</si>
  <si>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</si>
  <si>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</si>
  <si>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</si>
  <si>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</si>
  <si>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</si>
  <si>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</si>
  <si>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</si>
  <si>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</si>
  <si>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</si>
  <si>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</si>
  <si>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</si>
  <si>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</si>
  <si>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</si>
  <si>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</si>
  <si>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</si>
  <si>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</si>
  <si>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</si>
  <si>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</si>
  <si>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</si>
  <si>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</si>
  <si>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</si>
  <si>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</si>
  <si>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</si>
  <si>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</si>
  <si>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</si>
  <si>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</si>
  <si>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</si>
  <si>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</si>
  <si>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</si>
  <si>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</si>
  <si>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</si>
  <si>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</si>
  <si>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</si>
  <si>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</si>
  <si>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</si>
  <si>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</si>
  <si>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</si>
  <si>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</si>
  <si>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</si>
  <si>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</si>
  <si>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</si>
  <si>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</si>
  <si>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</si>
  <si>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</si>
  <si>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</si>
  <si>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</si>
  <si>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</si>
  <si>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</si>
  <si>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</si>
  <si>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</si>
  <si>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</si>
  <si>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</si>
  <si>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</si>
  <si>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</si>
  <si>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</si>
  <si>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</si>
  <si>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</si>
  <si>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</si>
  <si>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</si>
  <si>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</si>
  <si>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</si>
  <si>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</si>
  <si>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</si>
  <si>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</si>
  <si>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</si>
  <si>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</si>
  <si>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</si>
  <si>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</si>
  <si>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</si>
  <si>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</si>
  <si>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</si>
  <si>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</si>
  <si>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</si>
  <si>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</si>
  <si>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</si>
  <si>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</si>
  <si>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</si>
  <si>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</si>
  <si>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</si>
  <si>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</si>
  <si>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</si>
  <si>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</si>
  <si>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</si>
  <si>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</si>
  <si>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</si>
  <si>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</si>
  <si>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</si>
  <si>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</si>
  <si>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</si>
  <si>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</si>
  <si>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</si>
  <si>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</si>
  <si>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</si>
  <si>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</si>
  <si>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</si>
  <si>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</si>
  <si>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</si>
  <si>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</si>
  <si>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</si>
  <si>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</si>
  <si>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</si>
  <si>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</si>
  <si>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</si>
  <si>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</si>
  <si>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</si>
  <si>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</si>
  <si>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</si>
  <si>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</si>
  <si>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</si>
  <si>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</si>
  <si>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</si>
  <si>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</si>
  <si>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</si>
  <si>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</si>
  <si>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</si>
  <si>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</si>
  <si>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</si>
  <si>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</si>
  <si>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</si>
  <si>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</si>
  <si>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</si>
  <si>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</si>
  <si>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</si>
  <si>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</si>
  <si>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</si>
  <si>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</si>
  <si>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</si>
  <si>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</si>
  <si>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</si>
  <si>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</si>
  <si>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</si>
  <si>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</si>
  <si>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</si>
  <si>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</si>
  <si>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</si>
  <si>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</si>
  <si>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</si>
  <si>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</si>
  <si>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</si>
  <si>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</si>
  <si>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</si>
  <si>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</si>
  <si>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</si>
  <si>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</si>
  <si>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</si>
  <si>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</si>
  <si>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</si>
  <si>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</si>
  <si>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</si>
  <si>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</si>
  <si>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</si>
  <si>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</si>
  <si>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</si>
  <si>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</si>
  <si>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</si>
  <si>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</si>
  <si>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</si>
  <si>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</si>
  <si>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</si>
  <si>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</si>
  <si>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</si>
  <si>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</si>
  <si>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</si>
  <si>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</si>
  <si>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</si>
  <si>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</si>
  <si>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</si>
  <si>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</si>
  <si>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</si>
  <si>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</si>
  <si>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</si>
  <si>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</si>
  <si>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</si>
  <si>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</si>
  <si>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</si>
  <si>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</si>
  <si>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</si>
  <si>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</si>
  <si>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</si>
  <si>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</si>
  <si>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</si>
  <si>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</si>
  <si>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</si>
  <si>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</si>
  <si>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</si>
  <si>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</si>
  <si>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</si>
  <si>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</si>
  <si>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</si>
  <si>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</si>
  <si>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</si>
  <si>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</si>
  <si>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</si>
  <si>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</si>
  <si>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</si>
  <si>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</si>
  <si>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</si>
  <si>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</si>
  <si>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</si>
  <si>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</si>
  <si>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</si>
  <si>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</si>
  <si>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</si>
  <si>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</si>
  <si>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</si>
  <si>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</si>
  <si>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</si>
  <si>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</si>
  <si>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</si>
  <si>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</si>
  <si>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</si>
  <si>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</si>
  <si>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</si>
  <si>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</si>
  <si>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</si>
  <si>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</si>
  <si>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</si>
  <si>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</si>
  <si>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</si>
  <si>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</si>
  <si>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</si>
  <si>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</si>
  <si>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</si>
  <si>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</si>
  <si>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</si>
  <si>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</si>
  <si>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</si>
  <si>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</si>
  <si>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</si>
  <si>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</si>
  <si>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</si>
  <si>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</si>
  <si>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</si>
  <si>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</si>
  <si>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</si>
  <si>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</si>
  <si>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</si>
  <si>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</si>
  <si>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</si>
  <si>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</si>
  <si>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</si>
  <si>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</si>
  <si>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</si>
  <si>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</si>
  <si>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</si>
  <si>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</si>
  <si>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</si>
  <si>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</si>
  <si>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</si>
  <si>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</si>
  <si>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</si>
  <si>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</si>
  <si>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</si>
  <si>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</si>
  <si>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</si>
  <si>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</si>
  <si>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</si>
  <si>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</si>
  <si>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</si>
  <si>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</si>
  <si>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</si>
  <si>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</si>
  <si>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</si>
  <si>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</si>
  <si>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</si>
  <si>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</si>
  <si>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</si>
  <si>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</si>
  <si>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</si>
  <si>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</si>
  <si>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</si>
  <si>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</si>
  <si>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</si>
  <si>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</si>
  <si>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</si>
  <si>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</si>
  <si>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</si>
  <si>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</si>
  <si>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</si>
  <si>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</si>
  <si>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</si>
  <si>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</si>
  <si>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</si>
  <si>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</si>
  <si>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</si>
  <si>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</si>
  <si>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</si>
  <si>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</si>
  <si>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</si>
  <si>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</si>
  <si>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</si>
  <si>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</si>
  <si>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</si>
  <si>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</si>
  <si>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</si>
  <si>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</si>
  <si>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</si>
  <si>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</si>
  <si>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</si>
  <si>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</si>
  <si>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</si>
  <si>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</si>
  <si>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</si>
  <si>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</si>
  <si>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</si>
  <si>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</si>
  <si>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</si>
  <si>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</si>
  <si>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</si>
  <si>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</si>
  <si>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</si>
  <si>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</si>
  <si>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</si>
  <si>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</si>
  <si>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</si>
  <si>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</si>
  <si>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</si>
  <si>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</si>
  <si>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</si>
  <si>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</si>
  <si>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</si>
  <si>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</si>
  <si>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</si>
  <si>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</si>
  <si>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</si>
  <si>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</si>
  <si>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</si>
  <si>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</si>
  <si>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</si>
  <si>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</si>
  <si>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</si>
  <si>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</si>
  <si>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</si>
  <si>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</si>
  <si>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</si>
  <si>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</si>
  <si>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</si>
  <si>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</si>
  <si>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</si>
  <si>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</si>
  <si>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</si>
  <si>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</si>
  <si>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</si>
  <si>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</si>
  <si>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</si>
  <si>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</si>
  <si>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</si>
  <si>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</si>
  <si>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</si>
  <si>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</si>
  <si>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</si>
  <si>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</si>
  <si>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</si>
  <si>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</si>
  <si>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</si>
  <si>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</si>
  <si>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</si>
  <si>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</si>
  <si>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</si>
  <si>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</si>
  <si>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</si>
  <si>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</si>
  <si>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</si>
  <si>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</si>
  <si>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</si>
  <si>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</si>
  <si>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</si>
  <si>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</si>
  <si>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</si>
  <si>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</si>
  <si>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</si>
  <si>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</si>
  <si>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</si>
  <si>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</si>
  <si>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</si>
  <si>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</si>
  <si>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</si>
  <si>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</si>
  <si>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</si>
  <si>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</si>
  <si>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</si>
  <si>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</si>
  <si>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</si>
  <si>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</si>
  <si>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</si>
  <si>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</si>
  <si>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</si>
  <si>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</si>
  <si>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</si>
  <si>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</si>
  <si>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</si>
  <si>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</si>
  <si>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</si>
  <si>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</si>
  <si>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</si>
  <si>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</si>
  <si>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</si>
  <si>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</si>
  <si>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</si>
  <si>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</si>
  <si>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</si>
  <si>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</si>
  <si>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</si>
  <si>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</si>
  <si>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</si>
  <si>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</si>
  <si>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</si>
  <si>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</si>
  <si>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</si>
  <si>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</si>
  <si>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</si>
  <si>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</si>
  <si>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</si>
  <si>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</si>
  <si>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</si>
  <si>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</si>
  <si>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</si>
  <si>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</si>
  <si>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</si>
  <si>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</si>
  <si>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</si>
  <si>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</si>
  <si>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</si>
  <si>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</si>
  <si>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</si>
  <si>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</si>
  <si>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</si>
  <si>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</si>
  <si>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</si>
  <si>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</si>
  <si>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</si>
  <si>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</si>
  <si>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</si>
  <si>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</si>
  <si>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</si>
  <si>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</si>
  <si>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</si>
  <si>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</si>
  <si>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</si>
  <si>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</si>
  <si>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</si>
  <si>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</si>
  <si>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</si>
  <si>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</si>
  <si>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</si>
  <si>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</si>
  <si>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</si>
  <si>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</si>
  <si>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</si>
  <si>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</si>
  <si>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</si>
  <si>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</si>
  <si>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</si>
  <si>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</si>
  <si>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</si>
  <si>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</si>
  <si>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</si>
  <si>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</si>
  <si>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</si>
  <si>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</si>
  <si>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</si>
  <si>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</si>
  <si>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</si>
  <si>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</si>
  <si>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</si>
  <si>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</si>
  <si>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</si>
  <si>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</si>
  <si>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</si>
  <si>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</si>
  <si>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</si>
  <si>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</si>
  <si>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</si>
  <si>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</si>
  <si>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</si>
  <si>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</si>
  <si>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</si>
  <si>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</si>
  <si>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</si>
  <si>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</si>
  <si>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</si>
  <si>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</si>
  <si>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</si>
  <si>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</si>
  <si>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</si>
  <si>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</si>
  <si>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</si>
  <si>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</si>
  <si>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</si>
  <si>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</si>
  <si>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</si>
  <si>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</si>
  <si>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</si>
  <si>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</si>
  <si>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</si>
  <si>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</si>
  <si>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</si>
  <si>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</si>
  <si>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</si>
  <si>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</si>
  <si>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</si>
  <si>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</si>
  <si>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</si>
  <si>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</si>
  <si>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</si>
  <si>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</si>
  <si>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</si>
  <si>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</si>
  <si>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</si>
  <si>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</si>
  <si>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</si>
  <si>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</si>
  <si>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</si>
  <si>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</si>
  <si>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</si>
  <si>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</si>
  <si>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</si>
  <si>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</si>
  <si>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</si>
  <si>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</si>
  <si>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</si>
  <si>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</si>
  <si>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</si>
  <si>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</si>
  <si>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</si>
  <si>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</si>
  <si>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</si>
  <si>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</si>
  <si>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</si>
  <si>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</si>
  <si>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</si>
  <si>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</si>
  <si>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</si>
  <si>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</si>
  <si>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</si>
  <si>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</si>
  <si>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</si>
  <si>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</si>
  <si>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</si>
  <si>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</si>
  <si>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</si>
  <si>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</si>
  <si>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</si>
  <si>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</si>
  <si>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</si>
  <si>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</si>
  <si>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</si>
  <si>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</si>
  <si>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</si>
  <si>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</si>
  <si>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</si>
  <si>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</si>
  <si>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</si>
  <si>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</si>
  <si>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</si>
  <si>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</si>
  <si>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</si>
  <si>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</si>
  <si>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</si>
  <si>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</si>
  <si>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</si>
  <si>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</si>
  <si>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</si>
  <si>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</si>
  <si>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</si>
  <si>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</si>
  <si>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</si>
  <si>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</si>
  <si>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</si>
  <si>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</si>
  <si>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</si>
  <si>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</si>
  <si>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</si>
  <si>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</si>
  <si>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</si>
  <si>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</si>
  <si>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</si>
  <si>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</si>
  <si>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</si>
  <si>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</si>
  <si>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</si>
  <si>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</si>
  <si>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</si>
  <si>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</si>
  <si>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</si>
  <si>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</si>
  <si>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</si>
  <si>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</si>
  <si>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</si>
  <si>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</si>
  <si>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</si>
  <si>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</si>
  <si>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</si>
  <si>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</si>
  <si>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</si>
  <si>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</si>
  <si>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</si>
  <si>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</si>
  <si>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</si>
  <si>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</si>
  <si>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</si>
  <si>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</si>
  <si>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</si>
  <si>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</si>
  <si>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</si>
  <si>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</si>
  <si>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</si>
  <si>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</si>
  <si>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</si>
  <si>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</si>
  <si>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</si>
  <si>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</si>
  <si>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</si>
  <si>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</si>
  <si>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</si>
  <si>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</si>
  <si>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</si>
  <si>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</si>
  <si>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</si>
  <si>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</si>
  <si>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</si>
  <si>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</si>
  <si>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</si>
  <si>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</si>
  <si>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</si>
  <si>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</si>
  <si>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</si>
  <si>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</si>
  <si>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</si>
  <si>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</si>
  <si>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</si>
  <si>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</si>
  <si>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</si>
  <si>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</si>
  <si>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</si>
  <si>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</si>
  <si>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</si>
  <si>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</si>
  <si>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</si>
  <si>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</si>
  <si>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</si>
  <si>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</si>
  <si>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</si>
  <si>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</si>
  <si>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</si>
  <si>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</si>
  <si>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</si>
  <si>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</si>
  <si>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</si>
  <si>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</si>
  <si>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</si>
  <si>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</si>
  <si>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</si>
  <si>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</si>
  <si>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</si>
  <si>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</si>
  <si>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</si>
  <si>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</si>
  <si>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</si>
  <si>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</si>
  <si>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</si>
  <si>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</si>
  <si>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</si>
  <si>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</si>
  <si>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</si>
  <si>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</si>
  <si>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</si>
  <si>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</si>
  <si>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</si>
  <si>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</si>
  <si>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</si>
  <si>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</si>
  <si>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</si>
  <si>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</si>
  <si>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</si>
  <si>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</si>
  <si>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</si>
  <si>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</si>
  <si>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</si>
  <si>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</si>
  <si>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</si>
  <si>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</si>
  <si>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</si>
  <si>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</si>
  <si>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</si>
  <si>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</si>
  <si>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</si>
  <si>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</si>
  <si>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</si>
  <si>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</si>
  <si>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</si>
  <si>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</si>
  <si>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</si>
  <si>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</si>
  <si>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</si>
  <si>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</si>
  <si>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</si>
  <si>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</si>
  <si>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</si>
  <si>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</si>
  <si>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</si>
  <si>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</si>
  <si>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</si>
  <si>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</si>
  <si>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</si>
  <si>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</si>
  <si>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</si>
  <si>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</si>
  <si>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</si>
  <si>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</si>
  <si>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</si>
  <si>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</si>
  <si>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</si>
  <si>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</si>
  <si>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</si>
  <si>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</si>
  <si>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</si>
  <si>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</si>
  <si>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</si>
  <si>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</si>
  <si>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</si>
  <si>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</si>
  <si>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</si>
  <si>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</si>
  <si>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</si>
  <si>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</si>
  <si>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</si>
  <si>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</si>
  <si>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</si>
  <si>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</si>
  <si>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</si>
  <si>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</si>
  <si>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</si>
  <si>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</si>
  <si>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</si>
  <si>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</si>
  <si>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</si>
  <si>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</si>
  <si>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</si>
  <si>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</si>
  <si>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</si>
  <si>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</si>
  <si>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</si>
  <si>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</si>
  <si>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</si>
  <si>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</si>
  <si>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</si>
  <si>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</si>
  <si>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</si>
  <si>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</si>
  <si>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</si>
  <si>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</si>
  <si>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</si>
  <si>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</si>
  <si>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</si>
  <si>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</si>
  <si>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</si>
  <si>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</si>
  <si>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</si>
  <si>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</si>
  <si>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</si>
  <si>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</si>
  <si>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</si>
  <si>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</si>
  <si>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</si>
  <si>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</si>
  <si>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</si>
  <si>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</si>
  <si>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</si>
  <si>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</si>
  <si>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</si>
  <si>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</si>
  <si>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</si>
  <si>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</si>
  <si>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</si>
  <si>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</si>
  <si>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</si>
  <si>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</si>
  <si>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</si>
  <si>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</si>
  <si>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</si>
  <si>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</si>
  <si>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</si>
  <si>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</si>
  <si>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</si>
  <si>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</si>
  <si>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</si>
  <si>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</si>
  <si>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</si>
  <si>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</si>
  <si>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</si>
  <si>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</si>
  <si>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</si>
  <si>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</si>
  <si>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</si>
  <si>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</si>
  <si>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</si>
  <si>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</si>
  <si>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</si>
  <si>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</si>
  <si>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</si>
  <si>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</si>
  <si>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</si>
  <si>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</si>
  <si>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</si>
  <si>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</si>
  <si>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</si>
  <si>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</si>
  <si>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</si>
  <si>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</si>
  <si>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</si>
  <si>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</si>
  <si>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</si>
  <si>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</si>
  <si>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</si>
  <si>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</si>
  <si>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</si>
  <si>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</si>
  <si>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</si>
  <si>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</si>
  <si>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</si>
  <si>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</si>
  <si>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</si>
  <si>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</si>
  <si>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</si>
  <si>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</si>
  <si>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</si>
  <si>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</si>
  <si>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</si>
  <si>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</si>
  <si>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</si>
  <si>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</si>
  <si>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</si>
  <si>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</si>
  <si>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</si>
  <si>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</si>
  <si>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</si>
  <si>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</si>
  <si>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</si>
  <si>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</si>
  <si>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</si>
  <si>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</si>
  <si>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</si>
  <si>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</si>
  <si>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</si>
  <si>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</si>
  <si>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</si>
  <si>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</si>
  <si>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</si>
  <si>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</si>
  <si>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</si>
  <si>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</si>
  <si>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</si>
  <si>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</si>
  <si>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</si>
  <si>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</si>
  <si>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</si>
  <si>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</si>
  <si>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</si>
  <si>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</si>
  <si>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</si>
  <si>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</si>
  <si>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</si>
  <si>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</si>
  <si>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</si>
  <si>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</si>
  <si>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</si>
  <si>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</si>
  <si>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</si>
  <si>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</si>
  <si>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</si>
  <si>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</si>
  <si>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</si>
  <si>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</si>
  <si>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</si>
  <si>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</si>
  <si>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</si>
  <si>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</si>
  <si>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</si>
  <si>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</si>
  <si>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</si>
  <si>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</si>
  <si>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</si>
  <si>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</si>
  <si>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</si>
  <si>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</si>
  <si>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</si>
  <si>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</si>
  <si>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</si>
  <si>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</si>
  <si>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</si>
  <si>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</si>
  <si>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</si>
  <si>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</si>
  <si>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</si>
  <si>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</si>
  <si>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</si>
  <si>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</si>
  <si>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</si>
  <si>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</si>
  <si>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</si>
  <si>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</si>
  <si>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</si>
  <si>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</si>
  <si>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</si>
  <si>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</si>
  <si>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</si>
  <si>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</si>
  <si>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</si>
  <si>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</si>
  <si>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</si>
  <si>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</si>
  <si>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</si>
  <si>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</si>
  <si>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</si>
  <si>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</si>
  <si>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</si>
  <si>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</si>
  <si>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</si>
  <si>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</si>
  <si>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</si>
  <si>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</si>
  <si>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</si>
  <si>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</si>
  <si>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</si>
  <si>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</si>
  <si>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</si>
  <si>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</si>
  <si>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</si>
  <si>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</si>
  <si>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</si>
  <si>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</si>
  <si>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</si>
  <si>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</si>
  <si>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</si>
  <si>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</si>
  <si>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</si>
  <si>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</si>
  <si>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</si>
  <si>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</si>
  <si>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</si>
  <si>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</si>
  <si>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</si>
  <si>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</si>
  <si>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</si>
  <si>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</si>
  <si>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</si>
  <si>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</si>
  <si>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</si>
  <si>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</si>
  <si>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</si>
  <si>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</si>
  <si>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</si>
  <si>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</si>
  <si>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</si>
  <si>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</si>
  <si>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</si>
  <si>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</si>
  <si>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</si>
  <si>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</si>
  <si>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</si>
  <si>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</si>
  <si>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</si>
  <si>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</si>
  <si>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</si>
  <si>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</si>
  <si>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</si>
  <si>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</si>
  <si>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</si>
  <si>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</si>
  <si>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</si>
  <si>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</si>
  <si>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</si>
  <si>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</si>
  <si>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</si>
  <si>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</si>
  <si>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</si>
  <si>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</si>
  <si>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</si>
  <si>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</si>
  <si>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</si>
  <si>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</si>
  <si>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</si>
  <si>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</si>
  <si>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</si>
  <si>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</si>
  <si>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</si>
  <si>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</si>
  <si>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</si>
  <si>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</si>
  <si>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</si>
  <si>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</si>
  <si>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</si>
  <si>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</si>
  <si>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</si>
  <si>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</si>
  <si>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</si>
  <si>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</si>
  <si>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</si>
  <si>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</si>
  <si>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</si>
  <si>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</si>
  <si>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</si>
  <si>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</si>
  <si>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</si>
  <si>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</si>
  <si>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</si>
  <si>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</si>
  <si>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</si>
  <si>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</si>
  <si>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</si>
  <si>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</si>
  <si>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</si>
  <si>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</si>
  <si>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</si>
  <si>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</si>
  <si>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</si>
  <si>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</si>
  <si>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</si>
  <si>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</si>
  <si>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</si>
  <si>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</si>
  <si>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</si>
  <si>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</si>
  <si>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</si>
  <si>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</si>
  <si>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</si>
  <si>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</si>
  <si>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</si>
  <si>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</si>
  <si>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</si>
  <si>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</si>
  <si>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</si>
  <si>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</si>
  <si>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</si>
  <si>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</si>
  <si>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</si>
  <si>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</si>
  <si>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</si>
  <si>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</si>
  <si>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</si>
  <si>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</si>
  <si>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</si>
  <si>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</si>
  <si>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</si>
  <si>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</si>
  <si>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</si>
  <si>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</si>
  <si>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</si>
  <si>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</si>
  <si>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</si>
  <si>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</si>
  <si>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</si>
  <si>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</si>
  <si>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</si>
  <si>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</si>
  <si>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</si>
  <si>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</si>
  <si>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</si>
  <si>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</si>
  <si>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</si>
  <si>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</si>
  <si>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</si>
  <si>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</si>
  <si>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</si>
  <si>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</si>
  <si>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</si>
  <si>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</si>
  <si>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</si>
  <si>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</si>
  <si>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</si>
  <si>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</si>
  <si>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</si>
  <si>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</si>
  <si>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</si>
  <si>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</si>
  <si>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</si>
  <si>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</si>
  <si>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</si>
  <si>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</si>
  <si>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</si>
  <si>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</si>
  <si>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</si>
  <si>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</si>
  <si>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</si>
  <si>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</si>
  <si>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</si>
  <si>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</si>
  <si>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</si>
  <si>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</si>
  <si>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</si>
  <si>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</si>
  <si>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</si>
  <si>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</si>
  <si>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</si>
  <si>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</si>
  <si>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</si>
  <si>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</si>
  <si>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</si>
  <si>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</si>
  <si>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</si>
  <si>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</si>
  <si>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</si>
  <si>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</si>
  <si>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</si>
  <si>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</si>
  <si>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</si>
  <si>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</si>
  <si>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</si>
  <si>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</si>
  <si>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</si>
  <si>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</si>
  <si>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</si>
  <si>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</si>
  <si>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</si>
  <si>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</si>
  <si>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</si>
  <si>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</si>
  <si>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</si>
  <si>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</si>
  <si>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</si>
  <si>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</si>
  <si>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</si>
  <si>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</si>
  <si>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</si>
  <si>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</si>
  <si>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</si>
  <si>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</si>
  <si>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</si>
  <si>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</si>
  <si>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</si>
  <si>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</si>
  <si>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</si>
  <si>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</si>
  <si>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</si>
  <si>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</si>
  <si>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</si>
  <si>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</si>
  <si>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</si>
  <si>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</si>
  <si>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</si>
  <si>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</si>
  <si>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</si>
  <si>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</si>
  <si>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</si>
  <si>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</si>
  <si>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</si>
  <si>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</si>
  <si>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</si>
  <si>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</si>
  <si>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</si>
  <si>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</si>
  <si>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</si>
  <si>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</si>
  <si>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</si>
  <si>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</si>
  <si>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</si>
  <si>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</si>
  <si>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</si>
  <si>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</si>
  <si>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</si>
  <si>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</si>
  <si>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</si>
  <si>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</si>
  <si>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</si>
  <si>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</si>
  <si>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</si>
  <si>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</si>
  <si>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</si>
  <si>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</si>
  <si>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</si>
  <si>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</si>
  <si>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</si>
  <si>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</si>
  <si>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</si>
  <si>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</si>
  <si>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</si>
  <si>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</si>
  <si>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</si>
  <si>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</si>
  <si>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</si>
  <si>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</si>
  <si>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</si>
  <si>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</si>
  <si>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</si>
  <si>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</si>
  <si>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</si>
  <si>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</si>
  <si>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</si>
  <si>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</si>
  <si>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</si>
  <si>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</si>
  <si>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</si>
  <si>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</si>
  <si>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</si>
  <si>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</si>
  <si>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</si>
  <si>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</si>
  <si>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</si>
  <si>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</si>
  <si>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</si>
  <si>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</si>
  <si>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</si>
  <si>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</si>
  <si>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</si>
  <si>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</si>
  <si>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</si>
  <si>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</si>
  <si>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</si>
  <si>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</si>
  <si>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</si>
  <si>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</si>
  <si>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</si>
  <si>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</si>
  <si>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</si>
  <si>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</si>
  <si>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</si>
  <si>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</si>
  <si>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</si>
  <si>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</si>
  <si>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</si>
  <si>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</si>
  <si>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</si>
  <si>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</si>
  <si>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</si>
  <si>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</si>
  <si>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</si>
  <si>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</si>
  <si>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</si>
  <si>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</si>
  <si>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</si>
  <si>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</si>
  <si>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</si>
  <si>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</si>
  <si>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</si>
  <si>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</si>
  <si>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</si>
  <si>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</si>
  <si>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</si>
  <si>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</si>
  <si>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</si>
  <si>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</si>
  <si>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</si>
  <si>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</si>
  <si>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</si>
  <si>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</si>
  <si>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</si>
  <si>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</si>
  <si>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</si>
  <si>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</si>
  <si>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</si>
  <si>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</si>
  <si>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</si>
  <si>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</si>
  <si>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</si>
  <si>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</si>
  <si>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</si>
  <si>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</si>
  <si>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</si>
  <si>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</si>
  <si>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</si>
  <si>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</si>
  <si>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</si>
  <si>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</si>
  <si>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</si>
  <si>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</si>
  <si>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</si>
  <si>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</si>
  <si>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</si>
  <si>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</si>
  <si>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</si>
  <si>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</si>
  <si>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</si>
  <si>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</si>
  <si>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</si>
  <si>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</si>
  <si>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</si>
  <si>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</si>
  <si>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</si>
  <si>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</si>
  <si>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</si>
  <si>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</si>
  <si>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</si>
  <si>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</si>
  <si>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</si>
  <si>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</si>
  <si>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</si>
  <si>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</si>
  <si>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</si>
  <si>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</si>
  <si>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</si>
  <si>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</si>
  <si>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</si>
  <si>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</si>
  <si>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</si>
  <si>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</si>
  <si>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</si>
  <si>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</si>
  <si>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</si>
  <si>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</si>
  <si>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</si>
  <si>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</si>
  <si>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</si>
  <si>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</si>
  <si>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</si>
  <si>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</si>
  <si>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</si>
  <si>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</si>
  <si>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</si>
  <si>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</si>
  <si>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</si>
  <si>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</si>
  <si>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</si>
  <si>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</si>
  <si>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</si>
  <si>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</si>
  <si>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</si>
  <si>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</si>
  <si>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</si>
  <si>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</si>
  <si>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</si>
  <si>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</si>
  <si>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</si>
  <si>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</si>
  <si>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</si>
  <si>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</si>
  <si>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</si>
  <si>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</si>
  <si>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</si>
  <si>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</si>
  <si>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</si>
  <si>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</si>
  <si>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</si>
  <si>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</si>
  <si>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</si>
  <si>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</si>
  <si>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</si>
  <si>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</si>
  <si>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</si>
  <si>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</si>
  <si>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</si>
  <si>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</si>
  <si>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</si>
  <si>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</si>
  <si>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</si>
  <si>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</si>
  <si>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</si>
  <si>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</si>
  <si>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</si>
  <si>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</si>
  <si>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</si>
  <si>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</si>
  <si>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</si>
  <si>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</si>
  <si>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</si>
  <si>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</si>
  <si>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</si>
  <si>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</si>
  <si>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</si>
  <si>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</si>
  <si>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</si>
  <si>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</si>
  <si>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</si>
  <si>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</si>
  <si>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</si>
  <si>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</si>
  <si>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</si>
  <si>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</si>
  <si>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</si>
  <si>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</si>
  <si>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</si>
  <si>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</si>
  <si>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</si>
  <si>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</si>
  <si>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</si>
  <si>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</si>
  <si>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</si>
  <si>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</si>
  <si>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</si>
  <si>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</si>
  <si>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</si>
  <si>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</si>
  <si>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</si>
  <si>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</si>
  <si>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</si>
  <si>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</si>
  <si>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</si>
  <si>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</si>
  <si>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</si>
  <si>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</si>
  <si>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</si>
  <si>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</si>
  <si>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</si>
  <si>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</si>
  <si>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</si>
  <si>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</si>
  <si>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</si>
  <si>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</si>
  <si>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</si>
  <si>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</si>
  <si>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</si>
  <si>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</si>
  <si>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</si>
  <si>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</si>
  <si>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</si>
  <si>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</si>
  <si>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</si>
  <si>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</si>
  <si>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</si>
  <si>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</si>
  <si>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</si>
  <si>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</si>
  <si>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</si>
  <si>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</si>
  <si>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</si>
  <si>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</si>
  <si>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</si>
  <si>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</si>
  <si>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</si>
  <si>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</si>
  <si>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</si>
  <si>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</si>
  <si>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</si>
  <si>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</si>
  <si>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</si>
  <si>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</si>
  <si>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</si>
  <si>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</si>
  <si>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</si>
  <si>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</si>
  <si>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</si>
  <si>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</si>
  <si>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</si>
  <si>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</si>
  <si>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</si>
  <si>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</si>
  <si>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</si>
  <si>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</si>
  <si>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</si>
  <si>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</si>
  <si>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</si>
  <si>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</si>
  <si>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</si>
  <si>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</si>
  <si>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</si>
  <si>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</si>
  <si>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</si>
  <si>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</si>
  <si>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</si>
  <si>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</si>
  <si>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</si>
  <si>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</si>
  <si>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</si>
  <si>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</si>
  <si>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</si>
  <si>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</si>
  <si>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</si>
  <si>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</si>
  <si>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</si>
  <si>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</si>
  <si>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</si>
  <si>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</si>
  <si>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</si>
  <si>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</si>
  <si>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</si>
  <si>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</si>
  <si>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</si>
  <si>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</si>
  <si>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</si>
  <si>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</si>
  <si>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</si>
  <si>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</si>
  <si>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</si>
  <si>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</si>
  <si>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</si>
  <si>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</si>
  <si>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</si>
  <si>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</si>
  <si>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</si>
  <si>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</si>
  <si>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</si>
  <si>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</si>
  <si>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</si>
  <si>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</si>
  <si>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</si>
  <si>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</si>
  <si>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</si>
  <si>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</si>
  <si>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</si>
  <si>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</si>
  <si>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</si>
  <si>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</si>
  <si>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</si>
  <si>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</si>
  <si>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</si>
  <si>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</si>
  <si>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</si>
  <si>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</si>
  <si>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</si>
  <si>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</si>
  <si>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</si>
  <si>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</si>
  <si>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</si>
  <si>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</si>
  <si>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</si>
  <si>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</si>
  <si>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</si>
  <si>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</si>
  <si>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</si>
  <si>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</si>
  <si>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</si>
  <si>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</si>
  <si>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</si>
  <si>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</si>
  <si>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</si>
  <si>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</si>
  <si>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</si>
  <si>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</si>
  <si>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</si>
  <si>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</si>
  <si>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</si>
  <si>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</si>
  <si>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</si>
  <si>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</si>
  <si>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</si>
  <si>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</si>
  <si>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</si>
  <si>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</si>
  <si>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</si>
  <si>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</si>
  <si>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</si>
  <si>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</si>
  <si>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</si>
  <si>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</si>
  <si>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</si>
  <si>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</si>
  <si>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</si>
  <si>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</si>
  <si>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</si>
  <si>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</si>
  <si>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</si>
  <si>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</si>
  <si>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</si>
  <si>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</si>
  <si>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</si>
  <si>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</si>
  <si>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</si>
  <si>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</si>
  <si>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</si>
  <si>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</si>
  <si>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</si>
  <si>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</si>
  <si>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</si>
  <si>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</si>
  <si>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</si>
  <si>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</si>
  <si>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</si>
  <si>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</si>
  <si>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</si>
  <si>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</si>
  <si>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</si>
  <si>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</si>
  <si>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</si>
  <si>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</si>
  <si>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</si>
  <si>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</si>
  <si>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</si>
  <si>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</si>
  <si>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</si>
  <si>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</si>
  <si>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</si>
  <si>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</si>
  <si>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</si>
  <si>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</si>
  <si>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</si>
  <si>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</si>
  <si>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</si>
  <si>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</si>
  <si>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</si>
  <si>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</si>
  <si>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</si>
  <si>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</si>
  <si>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</si>
  <si>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</si>
  <si>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</si>
  <si>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</si>
  <si>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</si>
  <si>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</si>
  <si>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</si>
  <si>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</si>
  <si>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</si>
  <si>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</si>
  <si>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</si>
  <si>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</si>
  <si>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</si>
  <si>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</si>
  <si>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</si>
  <si>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</si>
  <si>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</si>
  <si>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</si>
  <si>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</si>
  <si>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</si>
  <si>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</si>
  <si>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</si>
  <si>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</si>
  <si>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</si>
  <si>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</si>
  <si>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</si>
  <si>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</si>
  <si>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</si>
  <si>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</si>
  <si>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</si>
  <si>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</si>
  <si>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</si>
  <si>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</si>
  <si>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</si>
  <si>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</si>
  <si>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</si>
  <si>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</si>
  <si>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</si>
  <si>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</si>
  <si>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</si>
  <si>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</si>
  <si>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</si>
  <si>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</si>
  <si>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</si>
  <si>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</si>
  <si>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</si>
  <si>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</si>
  <si>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</si>
  <si>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</si>
  <si>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</si>
  <si>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</si>
  <si>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</si>
  <si>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</si>
  <si>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</si>
  <si>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</si>
  <si>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</si>
  <si>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</si>
  <si>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</si>
  <si>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</si>
  <si>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</si>
  <si>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</si>
  <si>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</si>
  <si>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</si>
  <si>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</si>
  <si>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</si>
  <si>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</si>
  <si>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</si>
  <si>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</si>
  <si>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</si>
  <si>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</si>
  <si>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</si>
  <si>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</si>
  <si>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</si>
  <si>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</si>
  <si>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</si>
  <si>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</si>
  <si>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</si>
  <si>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</si>
  <si>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</si>
  <si>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</si>
  <si>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</si>
  <si>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</si>
  <si>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</si>
  <si>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</si>
  <si>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</si>
  <si>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</si>
  <si>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</si>
  <si>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</si>
  <si>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</si>
  <si>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</si>
  <si>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</si>
  <si>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</si>
  <si>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</si>
  <si>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</si>
  <si>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</si>
  <si>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</si>
  <si>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</si>
  <si>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</si>
  <si>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</si>
  <si>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</si>
  <si>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</si>
  <si>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</si>
  <si>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</si>
  <si>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</si>
  <si>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</si>
  <si>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</si>
  <si>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</si>
  <si>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</si>
  <si>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</si>
  <si>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</si>
  <si>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</si>
  <si>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</si>
  <si>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</si>
  <si>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</si>
  <si>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</si>
  <si>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</si>
  <si>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</si>
  <si>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</si>
  <si>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</si>
  <si>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</si>
  <si>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</si>
  <si>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</si>
  <si>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</si>
  <si>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</si>
  <si>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</si>
  <si>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</si>
  <si>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</si>
  <si>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</si>
  <si>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</si>
  <si>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</si>
  <si>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</si>
  <si>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</si>
  <si>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</si>
  <si>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</si>
  <si>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</si>
  <si>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</si>
  <si>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</si>
  <si>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</si>
  <si>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</si>
  <si>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</si>
  <si>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</si>
  <si>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</si>
  <si>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</si>
  <si>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</si>
  <si>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</si>
  <si>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</si>
  <si>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</si>
  <si>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</si>
  <si>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</si>
  <si>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</si>
  <si>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</si>
  <si>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</si>
  <si>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</si>
  <si>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</si>
  <si>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</si>
  <si>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</si>
  <si>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</si>
  <si>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</si>
  <si>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</si>
  <si>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</si>
  <si>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</si>
  <si>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</si>
  <si>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</si>
  <si>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</si>
  <si>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</si>
  <si>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</si>
  <si>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</si>
  <si>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</si>
  <si>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</si>
  <si>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</si>
  <si>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</si>
  <si>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</si>
  <si>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</si>
  <si>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</si>
  <si>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</si>
  <si>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</si>
  <si>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</si>
  <si>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</si>
  <si>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</si>
  <si>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</si>
  <si>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</si>
  <si>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</si>
  <si>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</si>
  <si>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</si>
  <si>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</si>
  <si>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</si>
  <si>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</si>
  <si>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</si>
  <si>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</si>
  <si>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</si>
  <si>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</si>
  <si>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</si>
  <si>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</si>
  <si>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</si>
  <si>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</si>
  <si>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</si>
  <si>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</si>
  <si>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</si>
  <si>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</si>
  <si>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</si>
  <si>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</si>
  <si>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</si>
  <si>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</si>
  <si>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</si>
  <si>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</si>
  <si>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</si>
  <si>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</si>
  <si>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</si>
  <si>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</si>
  <si>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</si>
  <si>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</si>
  <si>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</si>
  <si>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</si>
  <si>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</si>
  <si>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</si>
  <si>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</si>
  <si>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</si>
  <si>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</si>
  <si>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</si>
  <si>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</si>
  <si>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</si>
  <si>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</si>
  <si>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</si>
  <si>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</si>
  <si>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</si>
  <si>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</si>
  <si>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</si>
  <si>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</si>
  <si>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</si>
  <si>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</si>
  <si>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</si>
  <si>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</si>
  <si>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</si>
  <si>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</si>
  <si>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</si>
  <si>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</si>
  <si>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</si>
  <si>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</si>
  <si>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</si>
  <si>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</si>
  <si>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</si>
  <si>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</si>
  <si>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</si>
  <si>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</si>
  <si>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</si>
  <si>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</si>
  <si>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</si>
  <si>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</si>
  <si>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</si>
  <si>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</si>
  <si>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</si>
  <si>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</si>
  <si>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</si>
  <si>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</si>
  <si>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</si>
  <si>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</si>
  <si>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</si>
  <si>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</si>
  <si>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</si>
  <si>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</si>
  <si>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</si>
  <si>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</si>
  <si>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</si>
  <si>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</si>
  <si>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</si>
  <si>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</si>
  <si>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</si>
  <si>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</si>
  <si>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</si>
  <si>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</si>
  <si>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</si>
  <si>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</si>
  <si>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</si>
  <si>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</si>
  <si>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</si>
  <si>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</si>
  <si>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</si>
  <si>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</si>
  <si>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</si>
  <si>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</si>
  <si>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</si>
  <si>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</si>
  <si>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</si>
  <si>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</si>
  <si>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</si>
  <si>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</si>
  <si>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</si>
  <si>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</si>
  <si>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</si>
  <si>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</si>
  <si>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</si>
  <si>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</si>
  <si>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</si>
  <si>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</si>
  <si>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</si>
  <si>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</si>
  <si>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</si>
  <si>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</si>
  <si>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</si>
  <si>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</si>
  <si>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</si>
  <si>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</si>
  <si>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</si>
  <si>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</si>
  <si>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</si>
  <si>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</si>
  <si>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</si>
  <si>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</si>
  <si>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</si>
  <si>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</si>
  <si>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</si>
  <si>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</si>
  <si>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</si>
  <si>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</si>
  <si>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</si>
  <si>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</si>
  <si>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</si>
  <si>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</si>
  <si>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</si>
  <si>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</si>
  <si>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</si>
  <si>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</si>
  <si>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</si>
  <si>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</si>
  <si>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</si>
  <si>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</si>
  <si>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</si>
  <si>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</si>
  <si>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</si>
  <si>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</si>
  <si>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</si>
  <si>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</si>
  <si>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</si>
  <si>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</si>
  <si>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</si>
  <si>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</si>
  <si>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</si>
  <si>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</si>
  <si>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</si>
  <si>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</si>
  <si>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</si>
  <si>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</si>
  <si>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</si>
  <si>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</si>
  <si>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</si>
  <si>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</si>
  <si>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</si>
  <si>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</si>
  <si>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</si>
  <si>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</si>
  <si>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</si>
  <si>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</si>
  <si>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</si>
  <si>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</si>
  <si>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</si>
  <si>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</si>
  <si>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</si>
  <si>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</si>
  <si>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</si>
  <si>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</si>
  <si>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</si>
  <si>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</si>
  <si>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</si>
  <si>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</si>
  <si>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</si>
  <si>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</si>
  <si>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</si>
  <si>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</si>
  <si>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</si>
  <si>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</si>
  <si>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</si>
  <si>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</si>
  <si>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</si>
  <si>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</si>
  <si>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</si>
  <si>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</si>
  <si>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</si>
  <si>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</si>
  <si>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</si>
  <si>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</si>
  <si>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</si>
  <si>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</si>
  <si>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</si>
  <si>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</si>
  <si>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</si>
  <si>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</si>
  <si>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</si>
  <si>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</si>
  <si>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</si>
  <si>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</si>
  <si>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</si>
  <si>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</si>
  <si>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</si>
  <si>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</si>
  <si>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</si>
  <si>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</si>
  <si>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</si>
  <si>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</si>
  <si>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</si>
  <si>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</si>
  <si>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</si>
  <si>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</si>
  <si>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</si>
  <si>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</si>
  <si>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</si>
  <si>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</si>
  <si>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</si>
  <si>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</si>
  <si>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</si>
  <si>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</si>
  <si>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</si>
  <si>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</si>
  <si>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</si>
  <si>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</si>
  <si>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</si>
  <si>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</si>
  <si>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</si>
  <si>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</si>
  <si>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</si>
  <si>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</si>
  <si>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</si>
  <si>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</si>
  <si>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</si>
  <si>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</si>
  <si>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</si>
  <si>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</si>
  <si>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</si>
  <si>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</si>
  <si>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</si>
  <si>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</si>
  <si>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</si>
  <si>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</si>
  <si>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</si>
  <si>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</si>
  <si>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</si>
  <si>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</si>
  <si>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</si>
  <si>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</si>
  <si>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</si>
  <si>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</si>
  <si>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</si>
  <si>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</si>
  <si>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</si>
  <si>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</si>
  <si>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</si>
  <si>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</si>
  <si>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</si>
  <si>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</si>
  <si>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</si>
  <si>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</si>
  <si>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</si>
  <si>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</si>
  <si>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</si>
  <si>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</si>
  <si>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</si>
  <si>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</si>
  <si>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</si>
  <si>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</si>
  <si>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</si>
  <si>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</si>
  <si>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</si>
  <si>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</si>
  <si>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</si>
  <si>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</si>
  <si>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</si>
  <si>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</si>
  <si>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</si>
  <si>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</si>
  <si>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</si>
  <si>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</si>
  <si>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</si>
  <si>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</si>
  <si>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</si>
  <si>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</si>
  <si>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</si>
  <si>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</si>
  <si>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</si>
  <si>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</si>
  <si>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</si>
  <si>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</si>
  <si>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</si>
  <si>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</si>
  <si>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</si>
  <si>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</si>
  <si>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</si>
  <si>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</si>
  <si>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</si>
  <si>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</si>
  <si>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</si>
  <si>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</si>
  <si>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</si>
  <si>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</si>
  <si>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</si>
  <si>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</si>
  <si>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</si>
  <si>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</si>
  <si>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</si>
  <si>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</si>
  <si>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</si>
  <si>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</si>
  <si>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</si>
  <si>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</si>
  <si>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</si>
  <si>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</si>
  <si>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</si>
  <si>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</si>
  <si>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</si>
  <si>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</si>
  <si>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</si>
  <si>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</si>
  <si>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</si>
  <si>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</si>
  <si>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</si>
  <si>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</si>
  <si>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</si>
  <si>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</si>
  <si>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</si>
  <si>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</si>
  <si>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</si>
  <si>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</si>
  <si>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</si>
  <si>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</si>
  <si>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</si>
  <si>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</si>
  <si>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</si>
  <si>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</si>
  <si>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</si>
  <si>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</si>
  <si>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</si>
  <si>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</si>
  <si>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</si>
  <si>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</si>
  <si>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</si>
  <si>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</si>
  <si>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</si>
  <si>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</si>
  <si>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</si>
  <si>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</si>
  <si>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</si>
  <si>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</si>
  <si>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</si>
  <si>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</si>
  <si>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</si>
  <si>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</si>
  <si>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</si>
  <si>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</si>
  <si>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</si>
  <si>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</si>
  <si>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</si>
  <si>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</si>
  <si>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</si>
  <si>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</si>
  <si>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</si>
  <si>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</si>
  <si>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</si>
  <si>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</si>
  <si>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</si>
  <si>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</si>
  <si>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</si>
  <si>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</si>
  <si>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</si>
  <si>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</si>
  <si>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</si>
  <si>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</si>
  <si>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</si>
  <si>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</si>
  <si>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</si>
  <si>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</si>
  <si>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</si>
  <si>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</si>
  <si>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</si>
  <si>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</si>
  <si>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</si>
  <si>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</si>
  <si>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</si>
  <si>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</si>
  <si>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</si>
  <si>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</si>
  <si>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</si>
  <si>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</si>
  <si>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</si>
  <si>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</si>
  <si>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</si>
  <si>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</si>
  <si>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</si>
  <si>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</si>
  <si>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</si>
  <si>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</si>
  <si>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</si>
  <si>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</si>
  <si>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</si>
  <si>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</si>
  <si>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</si>
  <si>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</si>
  <si>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</si>
  <si>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</si>
  <si>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</si>
  <si>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</si>
  <si>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</si>
  <si>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</si>
  <si>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</si>
  <si>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</si>
  <si>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</si>
  <si>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</si>
  <si>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</si>
  <si>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</si>
  <si>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</si>
  <si>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</si>
  <si>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</si>
  <si>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</si>
  <si>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</si>
  <si>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</si>
  <si>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</si>
  <si>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</si>
  <si>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</si>
  <si>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</si>
  <si>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</si>
  <si>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</si>
  <si>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</si>
  <si>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</si>
  <si>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</si>
  <si>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</si>
  <si>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</si>
  <si>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</si>
  <si>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</si>
  <si>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</si>
  <si>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</si>
  <si>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</si>
  <si>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</si>
  <si>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</si>
  <si>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</si>
  <si>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</si>
  <si>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</si>
  <si>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</si>
  <si>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</si>
  <si>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</si>
  <si>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</si>
  <si>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</si>
  <si>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</si>
  <si>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</si>
  <si>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</si>
  <si>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</si>
  <si>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</si>
  <si>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</si>
  <si>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</si>
  <si>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</si>
  <si>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</si>
  <si>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</si>
  <si>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</si>
  <si>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</si>
  <si>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</si>
  <si>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</si>
  <si>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</si>
  <si>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</si>
  <si>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</si>
  <si>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</si>
  <si>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</si>
  <si>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</si>
  <si>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</si>
  <si>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</si>
  <si>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</si>
  <si>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</si>
  <si>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</si>
  <si>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</si>
  <si>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</si>
  <si>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</si>
  <si>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</si>
  <si>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</si>
  <si>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</si>
  <si>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</si>
  <si>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</si>
  <si>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</si>
  <si>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</si>
  <si>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</si>
  <si>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</si>
  <si>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</si>
  <si>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</si>
  <si>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</si>
  <si>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</si>
  <si>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</si>
  <si>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</si>
  <si>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</si>
  <si>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</si>
  <si>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</si>
  <si>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</si>
  <si>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</si>
  <si>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</si>
  <si>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</si>
  <si>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</si>
  <si>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</si>
  <si>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</si>
  <si>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</si>
  <si>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</si>
  <si>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</si>
  <si>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</si>
  <si>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</si>
  <si>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</si>
  <si>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</si>
  <si>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</si>
  <si>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</si>
  <si>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</si>
  <si>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</si>
  <si>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</si>
  <si>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</si>
  <si>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</si>
  <si>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</si>
  <si>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</si>
  <si>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</si>
  <si>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</si>
  <si>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</si>
  <si>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</si>
  <si>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</si>
  <si>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</si>
  <si>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</si>
  <si>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</si>
  <si>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</si>
  <si>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</si>
  <si>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</si>
  <si>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</si>
  <si>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</si>
  <si>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</si>
  <si>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</si>
  <si>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</si>
  <si>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</si>
  <si>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</si>
  <si>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</si>
  <si>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</si>
  <si>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</si>
  <si>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</si>
  <si>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</si>
  <si>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</si>
  <si>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</si>
  <si>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</si>
  <si>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</si>
  <si>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</si>
  <si>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</si>
  <si>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</si>
  <si>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</si>
  <si>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</si>
  <si>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</si>
  <si>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</si>
  <si>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</si>
  <si>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</si>
  <si>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</si>
  <si>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</si>
  <si>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</si>
  <si>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</si>
  <si>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</si>
  <si>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</si>
  <si>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</si>
  <si>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</si>
  <si>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</si>
  <si>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</si>
  <si>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</si>
  <si>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</si>
  <si>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</si>
  <si>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</si>
  <si>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</si>
  <si>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</si>
  <si>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</si>
  <si>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</si>
  <si>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</si>
  <si>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</si>
  <si>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</si>
  <si>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</si>
  <si>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</si>
  <si>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</si>
  <si>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</si>
  <si>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</si>
  <si>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</si>
  <si>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</si>
  <si>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</si>
  <si>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</si>
  <si>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</si>
  <si>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</si>
  <si>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</si>
  <si>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</si>
  <si>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</si>
  <si>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</si>
  <si>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</si>
  <si>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</si>
  <si>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</si>
  <si>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</si>
  <si>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</si>
  <si>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</si>
  <si>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</si>
  <si>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</si>
  <si>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</si>
  <si>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</si>
  <si>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</si>
  <si>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</si>
  <si>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</si>
  <si>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</si>
  <si>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</si>
  <si>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</si>
  <si>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</si>
  <si>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</si>
  <si>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</si>
  <si>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</si>
  <si>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</si>
  <si>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</si>
  <si>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</si>
  <si>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</si>
  <si>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</si>
  <si>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</si>
  <si>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</si>
  <si>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</si>
  <si>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</si>
  <si>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</si>
  <si>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</si>
  <si>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</si>
  <si>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</si>
  <si>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</si>
  <si>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</si>
  <si>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</si>
  <si>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</si>
  <si>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</si>
  <si>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</si>
  <si>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</si>
  <si>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</si>
  <si>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</si>
  <si>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</si>
  <si>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</si>
  <si>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</si>
  <si>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</si>
  <si>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</si>
  <si>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</si>
  <si>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</si>
  <si>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</si>
  <si>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</si>
  <si>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</si>
  <si>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</si>
  <si>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</si>
  <si>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</si>
  <si>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</si>
  <si>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</si>
  <si>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</si>
  <si>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</si>
  <si>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</si>
  <si>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</si>
  <si>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</si>
  <si>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</si>
  <si>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</si>
  <si>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</si>
  <si>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</si>
  <si>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</si>
  <si>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</si>
  <si>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</si>
  <si>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</si>
  <si>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</si>
  <si>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</si>
  <si>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</si>
  <si>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</si>
  <si>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</si>
  <si>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</si>
  <si>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</si>
  <si>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</si>
  <si>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</si>
  <si>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</si>
  <si>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</si>
  <si>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</si>
  <si>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</si>
  <si>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</si>
  <si>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</si>
  <si>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</si>
  <si>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</si>
  <si>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</si>
  <si>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</si>
  <si>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</si>
  <si>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</si>
  <si>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</si>
  <si>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</si>
  <si>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</si>
  <si>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</si>
  <si>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</si>
  <si>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</si>
  <si>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</si>
  <si>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</si>
  <si>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</si>
  <si>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</si>
  <si>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</si>
  <si>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</si>
  <si>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</si>
  <si>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</si>
  <si>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</si>
  <si>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</si>
  <si>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</si>
  <si>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</si>
  <si>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</si>
  <si>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</si>
  <si>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</si>
  <si>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</si>
  <si>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</si>
  <si>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</si>
  <si>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</si>
  <si>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</si>
  <si>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</si>
  <si>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</si>
  <si>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</si>
  <si>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</si>
  <si>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</si>
  <si>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</si>
  <si>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</si>
  <si>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</si>
  <si>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</si>
  <si>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</si>
  <si>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</si>
  <si>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</si>
  <si>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</si>
  <si>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</si>
  <si>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</si>
  <si>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</si>
  <si>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</si>
  <si>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</si>
  <si>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</si>
  <si>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</si>
  <si>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</si>
  <si>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</si>
  <si>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</si>
  <si>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</si>
  <si>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</si>
  <si>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</si>
  <si>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</si>
  <si>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</si>
  <si>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</si>
  <si>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</si>
  <si>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</si>
  <si>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</si>
  <si>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</si>
  <si>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</si>
  <si>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</si>
  <si>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</si>
  <si>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</si>
  <si>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</si>
  <si>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</si>
  <si>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</si>
  <si>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</si>
  <si>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</si>
  <si>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</si>
  <si>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</si>
  <si>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</si>
  <si>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</si>
  <si>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</si>
  <si>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</si>
  <si>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</si>
  <si>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</si>
  <si>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</si>
  <si>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</si>
  <si>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</si>
  <si>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</si>
  <si>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</si>
  <si>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</si>
  <si>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</si>
  <si>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</si>
  <si>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</si>
  <si>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</si>
  <si>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</si>
  <si>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</si>
  <si>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</si>
  <si>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</si>
  <si>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</si>
  <si>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</si>
  <si>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</si>
  <si>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</si>
  <si>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</si>
  <si>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</si>
  <si>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</si>
  <si>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</si>
  <si>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</si>
  <si>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</si>
  <si>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</si>
  <si>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</si>
  <si>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</si>
  <si>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</si>
  <si>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</si>
  <si>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</si>
  <si>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</si>
  <si>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</si>
  <si>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</si>
  <si>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</si>
  <si>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</si>
  <si>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</si>
  <si>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</si>
  <si>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</si>
  <si>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</si>
  <si>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</si>
  <si>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</si>
  <si>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</si>
  <si>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</si>
  <si>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</si>
  <si>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</si>
  <si>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</si>
  <si>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</si>
  <si>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</si>
  <si>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</si>
  <si>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</si>
  <si>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</si>
  <si>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</si>
  <si>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</si>
  <si>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</si>
  <si>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</si>
  <si>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</si>
  <si>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</si>
  <si>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</si>
  <si>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</si>
  <si>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</si>
  <si>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</si>
  <si>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</si>
  <si>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</si>
  <si>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</si>
  <si>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</si>
  <si>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</si>
  <si>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</si>
  <si>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</si>
  <si>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</si>
  <si>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</si>
  <si>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</si>
  <si>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</si>
  <si>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</si>
  <si>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</si>
  <si>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</si>
  <si>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</si>
  <si>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</si>
  <si>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</si>
  <si>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</si>
  <si>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</si>
  <si>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</si>
  <si>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</si>
  <si>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</si>
  <si>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</si>
  <si>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</si>
  <si>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</si>
  <si>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</si>
  <si>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</si>
  <si>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</si>
  <si>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</si>
  <si>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</si>
  <si>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</si>
  <si>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</si>
  <si>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</si>
  <si>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</si>
  <si>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</si>
  <si>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</si>
  <si>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</si>
  <si>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</si>
  <si>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</si>
  <si>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</si>
  <si>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</si>
  <si>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</si>
  <si>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</si>
  <si>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</si>
  <si>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</si>
  <si>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</si>
  <si>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</si>
  <si>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</si>
  <si>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</si>
  <si>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</si>
  <si>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</si>
  <si>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</si>
  <si>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</si>
  <si>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</si>
  <si>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</si>
  <si>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</si>
  <si>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</si>
  <si>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</si>
  <si>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</si>
  <si>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</si>
  <si>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</si>
  <si>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</si>
  <si>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</si>
  <si>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</si>
  <si>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</si>
  <si>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</si>
  <si>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</si>
  <si>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</si>
  <si>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</si>
  <si>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</si>
  <si>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</si>
  <si>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</si>
  <si>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</si>
  <si>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</si>
  <si>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</si>
  <si>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</si>
  <si>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</si>
  <si>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</si>
  <si>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</si>
  <si>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</si>
  <si>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</si>
  <si>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</si>
  <si>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</si>
  <si>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</si>
  <si>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</si>
  <si>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</si>
  <si>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</si>
  <si>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</si>
  <si>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</si>
  <si>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</si>
  <si>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</si>
  <si>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</si>
  <si>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</si>
  <si>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</si>
  <si>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</si>
  <si>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</si>
  <si>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</si>
  <si>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</si>
  <si>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</si>
  <si>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</si>
  <si>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</si>
  <si>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</si>
  <si>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</si>
  <si>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</si>
  <si>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</si>
  <si>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</si>
  <si>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</si>
  <si>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</si>
  <si>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</si>
  <si>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</si>
  <si>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</si>
  <si>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</si>
  <si>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</si>
  <si>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</si>
  <si>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</si>
  <si>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</si>
  <si>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</si>
  <si>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</si>
  <si>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</si>
  <si>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</si>
  <si>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</si>
  <si>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</si>
  <si>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</si>
  <si>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</si>
  <si>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</si>
  <si>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</si>
  <si>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</si>
  <si>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</si>
  <si>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</si>
  <si>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</si>
  <si>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</si>
  <si>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</si>
  <si>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</si>
  <si>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</si>
  <si>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</si>
  <si>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</si>
  <si>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</si>
  <si>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</si>
  <si>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</si>
  <si>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</si>
  <si>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</si>
  <si>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</si>
  <si>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</si>
  <si>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</si>
  <si>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</si>
  <si>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</si>
  <si>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</si>
  <si>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</si>
  <si>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</si>
  <si>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</si>
  <si>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</si>
  <si>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</si>
  <si>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</si>
  <si>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</si>
  <si>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</si>
  <si>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</si>
  <si>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</si>
  <si>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</si>
  <si>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</si>
  <si>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</si>
  <si>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</si>
  <si>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</si>
  <si>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</si>
  <si>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</si>
  <si>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</si>
  <si>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</si>
  <si>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</si>
  <si>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</si>
  <si>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</si>
  <si>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</si>
  <si>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</si>
  <si>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</si>
  <si>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</si>
  <si>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</si>
  <si>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</si>
  <si>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</si>
  <si>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</si>
  <si>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</si>
  <si>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</si>
  <si>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</si>
  <si>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</si>
  <si>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</si>
  <si>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</si>
  <si>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</si>
  <si>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</si>
  <si>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</si>
  <si>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</si>
  <si>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</si>
  <si>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</si>
  <si>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</si>
  <si>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</si>
  <si>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</si>
  <si>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</si>
  <si>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</si>
  <si>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</si>
  <si>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</si>
  <si>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</si>
  <si>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</si>
  <si>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</si>
  <si>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</si>
  <si>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</si>
  <si>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</si>
  <si>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</si>
  <si>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</si>
  <si>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</si>
  <si>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</si>
  <si>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</si>
  <si>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</si>
  <si>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</si>
  <si>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</si>
  <si>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</si>
  <si>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</si>
  <si>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</si>
  <si>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</si>
  <si>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</si>
  <si>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</si>
  <si>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</si>
  <si>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</si>
  <si>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</si>
  <si>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</si>
  <si>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</si>
  <si>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</si>
  <si>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</si>
  <si>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</si>
  <si>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</si>
  <si>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</si>
  <si>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</si>
  <si>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</si>
  <si>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</si>
  <si>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</si>
  <si>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</si>
  <si>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</si>
  <si>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</si>
  <si>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</si>
  <si>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</si>
  <si>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</si>
  <si>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</si>
  <si>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</si>
  <si>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</si>
  <si>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</si>
  <si>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</si>
  <si>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</si>
  <si>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</si>
  <si>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</si>
  <si>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</si>
  <si>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</si>
  <si>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</si>
  <si>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</si>
  <si>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</si>
  <si>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</si>
  <si>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</si>
  <si>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</si>
  <si>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</si>
  <si>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</si>
  <si>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</si>
  <si>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</si>
  <si>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</si>
  <si>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</si>
  <si>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</si>
  <si>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</si>
  <si>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</si>
  <si>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</si>
  <si>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</si>
  <si>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</si>
  <si>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</si>
  <si>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</si>
  <si>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</si>
  <si>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</si>
  <si>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</si>
  <si>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</si>
  <si>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</si>
  <si>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</si>
  <si>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</si>
  <si>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</si>
  <si>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</si>
  <si>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</si>
  <si>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</si>
  <si>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</si>
  <si>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</si>
  <si>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</si>
  <si>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</si>
  <si>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</si>
  <si>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</si>
  <si>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</si>
  <si>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</si>
  <si>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</si>
  <si>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</si>
  <si>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</si>
  <si>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</si>
  <si>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</si>
  <si>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</si>
  <si>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</si>
  <si>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</si>
  <si>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</si>
  <si>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</si>
  <si>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</si>
  <si>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</si>
  <si>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</si>
  <si>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</si>
  <si>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</si>
  <si>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</si>
  <si>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</si>
  <si>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</si>
  <si>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</si>
  <si>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</si>
  <si>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</si>
  <si>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</si>
  <si>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</si>
  <si>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</si>
  <si>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</si>
  <si>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</si>
  <si>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</si>
  <si>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</si>
  <si>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</si>
  <si>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</si>
  <si>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</si>
  <si>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</si>
  <si>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</si>
  <si>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</si>
  <si>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</si>
  <si>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</si>
  <si>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</si>
  <si>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</si>
  <si>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</si>
  <si>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</si>
  <si>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</si>
  <si>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</si>
  <si>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</si>
  <si>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</si>
  <si>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</si>
  <si>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</si>
  <si>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</si>
  <si>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</si>
  <si>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</si>
  <si>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</si>
  <si>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</si>
  <si>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</si>
  <si>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</si>
  <si>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</si>
  <si>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</si>
  <si>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</si>
  <si>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</si>
  <si>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</si>
  <si>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</si>
  <si>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</si>
  <si>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</si>
  <si>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</si>
  <si>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</si>
  <si>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</si>
  <si>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</si>
  <si>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</si>
  <si>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</si>
  <si>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</si>
  <si>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</si>
  <si>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</si>
  <si>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</si>
  <si>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</si>
  <si>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</si>
  <si>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</si>
  <si>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</si>
  <si>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</si>
  <si>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</si>
  <si>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</si>
  <si>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</si>
  <si>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</si>
  <si>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</si>
  <si>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</si>
  <si>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</si>
  <si>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</si>
  <si>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</si>
  <si>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</si>
  <si>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</si>
  <si>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</si>
  <si>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</si>
  <si>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</si>
  <si>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</si>
  <si>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</si>
  <si>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</si>
  <si>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</si>
  <si>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</si>
  <si>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</si>
  <si>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</si>
  <si>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</si>
  <si>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</si>
  <si>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</si>
  <si>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</si>
  <si>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</si>
  <si>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</si>
  <si>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</si>
  <si>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</si>
  <si>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</si>
  <si>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</si>
  <si>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</si>
  <si>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</si>
  <si>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</si>
  <si>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</si>
  <si>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</si>
  <si>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</si>
  <si>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</si>
  <si>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</si>
  <si>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</si>
  <si>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</si>
  <si>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</si>
  <si>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</si>
  <si>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</si>
  <si>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</si>
  <si>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</si>
  <si>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</si>
  <si>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</si>
  <si>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</si>
  <si>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</si>
  <si>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</si>
  <si>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</si>
  <si>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</si>
  <si>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</si>
  <si>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</si>
  <si>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</si>
  <si>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</si>
  <si>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</si>
  <si>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</si>
  <si>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</si>
  <si>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</si>
  <si>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</si>
  <si>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</si>
  <si>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</si>
  <si>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</si>
  <si>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</si>
  <si>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</si>
  <si>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</si>
  <si>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</si>
  <si>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</si>
  <si>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</si>
  <si>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</si>
  <si>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</si>
  <si>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</si>
  <si>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</si>
  <si>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</si>
  <si>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</si>
  <si>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</si>
  <si>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</si>
  <si>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</si>
  <si>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</si>
  <si>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</si>
  <si>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</si>
  <si>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</si>
  <si>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</si>
  <si>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</si>
  <si>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</si>
  <si>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</si>
  <si>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</si>
  <si>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</si>
  <si>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</si>
  <si>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</si>
  <si>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</si>
  <si>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</si>
  <si>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</si>
  <si>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</si>
  <si>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</si>
  <si>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</si>
  <si>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</si>
  <si>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</si>
  <si>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</si>
  <si>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</si>
  <si>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</si>
  <si>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</si>
  <si>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</si>
  <si>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</si>
  <si>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</si>
  <si>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</si>
  <si>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</si>
  <si>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</si>
  <si>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</si>
  <si>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</si>
  <si>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</si>
  <si>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</si>
  <si>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</si>
  <si>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</si>
  <si>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</si>
  <si>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</si>
  <si>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</si>
  <si>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</si>
  <si>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</si>
  <si>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</si>
  <si>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</si>
  <si>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</si>
  <si>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</si>
  <si>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</si>
  <si>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</si>
  <si>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</si>
  <si>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</si>
  <si>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</si>
  <si>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</si>
  <si>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</si>
  <si>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</si>
  <si>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</si>
  <si>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</si>
  <si>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</si>
  <si>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</si>
  <si>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</si>
  <si>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</si>
  <si>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</si>
  <si>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</si>
  <si>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</si>
  <si>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</si>
  <si>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</si>
  <si>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</si>
  <si>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</si>
  <si>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</si>
  <si>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</si>
  <si>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</si>
  <si>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</si>
  <si>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</si>
  <si>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</si>
  <si>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</si>
  <si>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</si>
  <si>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</si>
  <si>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</si>
  <si>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</si>
  <si>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</si>
  <si>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</si>
  <si>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</si>
  <si>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</si>
  <si>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</si>
  <si>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</si>
  <si>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</si>
  <si>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</si>
  <si>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</si>
  <si>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</si>
  <si>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</si>
  <si>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</si>
  <si>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</si>
  <si>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</si>
  <si>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</si>
  <si>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</si>
  <si>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</si>
  <si>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</si>
  <si>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</si>
  <si>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</si>
  <si>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</si>
  <si>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</si>
  <si>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</si>
  <si>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</si>
  <si>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</si>
  <si>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</si>
  <si>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</si>
  <si>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</si>
  <si>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</si>
  <si>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</si>
  <si>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</si>
  <si>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</si>
  <si>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</si>
  <si>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</si>
  <si>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</si>
  <si>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</si>
  <si>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</si>
  <si>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</si>
  <si>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</si>
  <si>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</si>
  <si>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</si>
  <si>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</si>
  <si>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</si>
  <si>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</si>
  <si>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</si>
  <si>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</si>
  <si>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</si>
  <si>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</si>
  <si>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</si>
  <si>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</si>
  <si>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</si>
  <si>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</si>
  <si>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</si>
  <si>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</si>
  <si>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</si>
  <si>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</si>
  <si>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</si>
  <si>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</si>
  <si>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</si>
  <si>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</si>
  <si>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</si>
  <si>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</si>
  <si>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</si>
  <si>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</si>
  <si>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</si>
  <si>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</si>
  <si>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</si>
  <si>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</si>
  <si>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</si>
  <si>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</si>
  <si>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</si>
  <si>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</si>
  <si>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</si>
  <si>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</si>
  <si>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</si>
  <si>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</si>
  <si>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</si>
  <si>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</si>
  <si>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</si>
  <si>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</si>
  <si>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</si>
  <si>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</si>
  <si>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</si>
  <si>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</si>
  <si>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</si>
  <si>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</si>
  <si>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</si>
  <si>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</si>
  <si>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</si>
  <si>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</si>
  <si>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</si>
  <si>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</si>
  <si>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</si>
  <si>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</si>
  <si>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</si>
  <si>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</si>
  <si>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</si>
  <si>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</si>
  <si>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</si>
  <si>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</si>
  <si>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</si>
  <si>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</si>
  <si>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</si>
  <si>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</si>
  <si>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</si>
  <si>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</si>
  <si>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</si>
  <si>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</si>
  <si>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</si>
  <si>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</si>
  <si>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</si>
  <si>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</si>
  <si>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</si>
  <si>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</si>
  <si>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</si>
  <si>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</si>
  <si>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</si>
  <si>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</si>
  <si>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</si>
  <si>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</si>
  <si>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</si>
  <si>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</si>
  <si>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</si>
  <si>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</si>
  <si>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</si>
  <si>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</si>
  <si>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</si>
  <si>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</si>
  <si>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</si>
  <si>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</si>
  <si>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</si>
  <si>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</si>
  <si>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</si>
  <si>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</si>
  <si>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</si>
  <si>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</si>
  <si>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</si>
  <si>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</si>
  <si>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</si>
  <si>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</si>
  <si>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</si>
  <si>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</si>
  <si>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</si>
  <si>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</si>
  <si>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</si>
  <si>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</si>
  <si>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</si>
  <si>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</si>
  <si>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</si>
  <si>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</si>
  <si>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</si>
  <si>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</si>
  <si>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</si>
  <si>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</si>
  <si>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</si>
  <si>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</si>
  <si>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</si>
  <si>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</si>
  <si>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</si>
  <si>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</si>
  <si>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</si>
  <si>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</si>
  <si>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</si>
  <si>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</si>
  <si>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</si>
  <si>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</si>
  <si>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</si>
  <si>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</si>
  <si>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</si>
  <si>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</si>
  <si>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</si>
  <si>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</si>
  <si>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</si>
  <si>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</si>
  <si>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</si>
  <si>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</si>
  <si>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</si>
  <si>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</si>
  <si>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</si>
  <si>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</si>
  <si>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</si>
  <si>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</si>
  <si>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</si>
  <si>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</si>
  <si>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</si>
  <si>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</si>
  <si>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</si>
  <si>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</si>
  <si>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</si>
  <si>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</si>
  <si>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</si>
  <si>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</si>
  <si>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</si>
  <si>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</si>
  <si>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</si>
  <si>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</si>
  <si>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</si>
  <si>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</si>
  <si>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</si>
  <si>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</si>
  <si>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</si>
  <si>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</si>
  <si>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</si>
  <si>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</si>
  <si>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</si>
  <si>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</si>
  <si>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</si>
  <si>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</si>
  <si>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</si>
  <si>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</si>
  <si>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</si>
  <si>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</si>
  <si>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</si>
  <si>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</si>
  <si>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</si>
  <si>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</si>
  <si>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</si>
  <si>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</si>
  <si>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</si>
  <si>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</si>
  <si>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</si>
  <si>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</si>
  <si>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</si>
  <si>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</si>
  <si>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</si>
  <si>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</si>
  <si>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</si>
  <si>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</si>
  <si>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</si>
  <si>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</si>
  <si>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</si>
  <si>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</si>
  <si>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</si>
  <si>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</si>
  <si>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</si>
  <si>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</si>
  <si>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</si>
  <si>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</si>
  <si>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</si>
  <si>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</si>
  <si>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</si>
  <si>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</si>
  <si>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</si>
  <si>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</si>
  <si>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</si>
  <si>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</si>
  <si>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</si>
  <si>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</si>
  <si>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</si>
  <si>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</si>
  <si>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</si>
  <si>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</si>
  <si>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</si>
  <si>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</si>
  <si>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</si>
  <si>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</si>
  <si>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</si>
  <si>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</si>
  <si>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</si>
  <si>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</si>
  <si>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</si>
  <si>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</si>
  <si>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</si>
  <si>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</si>
  <si>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</si>
  <si>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</si>
  <si>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</si>
  <si>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</si>
  <si>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</si>
  <si>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</si>
  <si>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</si>
  <si>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</si>
  <si>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</si>
  <si>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</si>
  <si>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</si>
  <si>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</si>
  <si>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</si>
  <si>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</si>
  <si>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</si>
  <si>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</si>
  <si>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</si>
  <si>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</si>
  <si>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</si>
  <si>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</si>
  <si>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</si>
  <si>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</si>
  <si>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</si>
  <si>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</si>
  <si>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</si>
  <si>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</si>
  <si>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</si>
  <si>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</si>
  <si>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</si>
  <si>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</si>
  <si>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</si>
  <si>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</si>
  <si>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</si>
  <si>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</si>
  <si>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</si>
  <si>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</si>
  <si>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</si>
  <si>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</si>
  <si>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</si>
  <si>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</si>
  <si>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</si>
  <si>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</si>
  <si>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</si>
  <si>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</si>
  <si>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</si>
  <si>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</si>
  <si>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</si>
  <si>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</si>
  <si>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</si>
  <si>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</si>
  <si>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</si>
  <si>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</si>
  <si>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</si>
  <si>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</si>
  <si>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</si>
  <si>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</si>
  <si>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</si>
  <si>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</si>
  <si>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</si>
  <si>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</si>
  <si>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</si>
  <si>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</si>
  <si>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</si>
  <si>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</si>
  <si>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</si>
  <si>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</si>
  <si>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</si>
  <si>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</si>
  <si>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</si>
  <si>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</si>
  <si>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</si>
  <si>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</si>
  <si>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</si>
  <si>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</si>
  <si>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</si>
  <si>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</si>
  <si>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</si>
  <si>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</si>
  <si>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</si>
  <si>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</si>
  <si>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</si>
  <si>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</si>
  <si>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</si>
  <si>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</si>
  <si>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</si>
  <si>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</si>
  <si>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</si>
  <si>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</si>
  <si>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</si>
  <si>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</si>
  <si>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</si>
  <si>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</si>
  <si>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</si>
  <si>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</si>
  <si>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</si>
  <si>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</si>
  <si>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</si>
  <si>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</si>
  <si>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</si>
  <si>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</si>
  <si>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</si>
  <si>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</si>
  <si>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</si>
  <si>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</si>
  <si>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</si>
  <si>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</si>
  <si>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</si>
  <si>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</si>
  <si>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</si>
  <si>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</si>
  <si>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</si>
  <si>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</si>
  <si>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</si>
  <si>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</si>
  <si>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</si>
  <si>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</si>
  <si>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</si>
  <si>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</si>
  <si>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</si>
  <si>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</si>
  <si>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</si>
  <si>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</si>
  <si>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</si>
  <si>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</si>
  <si>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</si>
  <si>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</si>
  <si>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</si>
  <si>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</si>
  <si>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</si>
  <si>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</si>
  <si>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</si>
  <si>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</si>
  <si>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</si>
  <si>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</si>
  <si>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</si>
  <si>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</si>
  <si>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</si>
  <si>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</si>
  <si>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</si>
  <si>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</si>
  <si>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</si>
  <si>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</si>
  <si>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</si>
  <si>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</si>
  <si>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</si>
  <si>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</si>
  <si>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</si>
  <si>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</si>
  <si>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</si>
  <si>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</si>
  <si>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</si>
  <si>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</si>
  <si>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</si>
  <si>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</si>
  <si>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</si>
  <si>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</si>
  <si>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</si>
  <si>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</si>
  <si>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</si>
  <si>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</si>
  <si>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</si>
  <si>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</si>
  <si>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</si>
  <si>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</si>
  <si>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</si>
  <si>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</si>
  <si>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</si>
  <si>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</si>
  <si>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</si>
  <si>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</si>
  <si>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</si>
  <si>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</si>
  <si>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</si>
  <si>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</si>
  <si>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</si>
  <si>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</si>
  <si>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</si>
  <si>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</si>
  <si>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</si>
  <si>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</si>
  <si>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</si>
  <si>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</si>
  <si>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</si>
  <si>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</si>
  <si>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</si>
  <si>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</si>
  <si>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</si>
  <si>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</si>
  <si>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</si>
  <si>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</si>
  <si>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</si>
  <si>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</si>
  <si>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</si>
  <si>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</si>
  <si>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</si>
  <si>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</si>
  <si>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</si>
  <si>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</si>
  <si>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</si>
  <si>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</si>
  <si>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</si>
  <si>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</si>
  <si>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</si>
  <si>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</si>
  <si>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</si>
  <si>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</si>
  <si>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</si>
  <si>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</si>
  <si>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</si>
  <si>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</si>
  <si>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</si>
  <si>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</si>
  <si>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</si>
  <si>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</si>
  <si>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</si>
  <si>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</si>
  <si>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</si>
  <si>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</si>
  <si>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</si>
  <si>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</si>
  <si>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</si>
  <si>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</si>
  <si>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</si>
  <si>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</si>
  <si>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</si>
  <si>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</si>
  <si>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</si>
  <si>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</si>
  <si>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</si>
  <si>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</si>
  <si>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</si>
  <si>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</si>
  <si>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</si>
  <si>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</si>
  <si>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</si>
  <si>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</si>
  <si>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</si>
  <si>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</si>
  <si>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</si>
  <si>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</si>
  <si>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</si>
  <si>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</si>
  <si>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</si>
  <si>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</si>
  <si>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</si>
  <si>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</si>
  <si>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</si>
  <si>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</si>
  <si>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</si>
  <si>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</si>
  <si>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</si>
  <si>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</si>
  <si>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</si>
  <si>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</si>
  <si>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</si>
  <si>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</si>
  <si>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</si>
  <si>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</si>
  <si>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</si>
  <si>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</si>
  <si>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</si>
  <si>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</si>
  <si>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</si>
  <si>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</si>
  <si>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</si>
  <si>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</si>
  <si>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</si>
  <si>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</si>
  <si>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</si>
  <si>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</si>
  <si>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</si>
  <si>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</si>
  <si>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</si>
  <si>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</si>
  <si>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</si>
  <si>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</si>
  <si>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</si>
  <si>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</si>
  <si>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</si>
  <si>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</si>
  <si>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</si>
  <si>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</si>
  <si>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</si>
  <si>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</si>
  <si>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</si>
  <si>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</si>
  <si>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</si>
  <si>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</si>
  <si>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</si>
  <si>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</si>
  <si>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</si>
  <si>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</si>
  <si>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</si>
  <si>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</si>
  <si>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</si>
  <si>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</si>
  <si>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</si>
  <si>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</si>
  <si>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</si>
  <si>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</si>
  <si>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</si>
  <si>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</si>
  <si>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</si>
  <si>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</si>
  <si>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</si>
  <si>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</si>
  <si>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</si>
  <si>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</si>
  <si>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</si>
  <si>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</si>
  <si>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</si>
  <si>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</si>
  <si>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</si>
  <si>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</si>
  <si>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</si>
  <si>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</si>
  <si>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</si>
  <si>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</si>
  <si>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</si>
  <si>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</si>
  <si>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</si>
  <si>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</si>
  <si>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</si>
  <si>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</si>
  <si>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</si>
  <si>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</si>
  <si>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</si>
  <si>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</si>
  <si>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</si>
  <si>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</si>
  <si>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</si>
  <si>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</si>
  <si>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</si>
  <si>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</si>
  <si>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</si>
  <si>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</si>
  <si>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</si>
  <si>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</si>
  <si>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</si>
  <si>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</si>
  <si>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</si>
  <si>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</si>
  <si>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</si>
  <si>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</si>
  <si>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</si>
  <si>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</si>
  <si>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</si>
  <si>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</si>
  <si>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</si>
  <si>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</si>
  <si>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</si>
  <si>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</si>
  <si>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</si>
  <si>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</si>
  <si>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</si>
  <si>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</si>
  <si>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</si>
  <si>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</si>
  <si>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</si>
  <si>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</si>
  <si>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</si>
  <si>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</si>
  <si>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</si>
  <si>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</si>
  <si>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</si>
  <si>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</si>
  <si>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</si>
  <si>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</si>
  <si>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</si>
  <si>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</si>
  <si>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</si>
  <si>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</si>
  <si>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</si>
  <si>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</si>
  <si>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</si>
  <si>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</si>
  <si>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</si>
  <si>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</si>
  <si>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</si>
  <si>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</si>
  <si>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</si>
  <si>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</si>
  <si>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</si>
  <si>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</si>
  <si>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</si>
  <si>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</si>
  <si>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</si>
  <si>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</si>
  <si>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</si>
  <si>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</si>
  <si>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</si>
  <si>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</si>
  <si>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</si>
  <si>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</si>
  <si>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</si>
  <si>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</si>
  <si>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</si>
  <si>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</si>
  <si>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</si>
  <si>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</si>
  <si>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</si>
  <si>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</si>
  <si>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</si>
  <si>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</si>
  <si>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</si>
  <si>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</si>
  <si>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</si>
  <si>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</si>
  <si>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</si>
  <si>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</si>
  <si>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</si>
  <si>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</si>
  <si>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</si>
  <si>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</si>
  <si>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</si>
  <si>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</si>
  <si>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</si>
  <si>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</si>
  <si>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</si>
  <si>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</si>
  <si>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</si>
  <si>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</si>
  <si>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</si>
  <si>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</si>
  <si>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</si>
  <si>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</si>
  <si>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</si>
  <si>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</si>
  <si>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</si>
  <si>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</si>
  <si>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</si>
  <si>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</si>
  <si>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</si>
  <si>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</si>
  <si>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</si>
  <si>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</si>
  <si>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</si>
  <si>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</si>
  <si>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</si>
  <si>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</si>
  <si>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</si>
  <si>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</si>
  <si>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</si>
  <si>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</si>
  <si>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</si>
  <si>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</si>
  <si>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</si>
  <si>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</si>
  <si>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</si>
  <si>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</si>
  <si>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</si>
  <si>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</si>
  <si>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</si>
  <si>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</si>
  <si>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</si>
  <si>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</si>
  <si>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</si>
  <si>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</si>
  <si>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</si>
  <si>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</si>
  <si>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</si>
  <si>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</si>
  <si>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</si>
  <si>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</si>
  <si>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</si>
  <si>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</si>
  <si>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</si>
  <si>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</si>
  <si>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</si>
  <si>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</si>
  <si>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</si>
  <si>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</si>
  <si>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</si>
  <si>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</si>
  <si>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</si>
  <si>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</si>
  <si>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</si>
  <si>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</si>
  <si>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</si>
  <si>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</si>
  <si>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</si>
  <si>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</si>
  <si>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</si>
  <si>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</si>
  <si>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</si>
  <si>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</si>
  <si>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</si>
  <si>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</si>
  <si>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</si>
  <si>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</si>
  <si>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</si>
  <si>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</si>
  <si>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</si>
  <si>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</si>
  <si>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</si>
  <si>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</si>
  <si>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</si>
  <si>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</si>
  <si>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</si>
  <si>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</si>
  <si>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</si>
  <si>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</si>
  <si>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</si>
  <si>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</si>
  <si>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</si>
  <si>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</si>
  <si>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</si>
  <si>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</si>
  <si>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</si>
  <si>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</si>
  <si>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</si>
  <si>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</si>
  <si>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</si>
  <si>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</si>
  <si>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</si>
  <si>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</si>
  <si>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</si>
  <si>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</si>
  <si>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</si>
  <si>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</si>
  <si>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</si>
  <si>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</si>
  <si>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</si>
  <si>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</si>
  <si>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</si>
  <si>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</si>
  <si>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</si>
  <si>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</si>
  <si>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</si>
  <si>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</si>
  <si>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</si>
  <si>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</si>
  <si>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</si>
  <si>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</si>
  <si>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</si>
  <si>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</si>
  <si>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</si>
  <si>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</si>
  <si>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</si>
  <si>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</si>
  <si>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</si>
  <si>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</si>
  <si>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</si>
  <si>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</si>
  <si>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</si>
  <si>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</si>
  <si>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</si>
  <si>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</si>
  <si>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</si>
  <si>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</si>
  <si>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</si>
  <si>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</si>
  <si>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</si>
  <si>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</si>
  <si>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</si>
  <si>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</si>
  <si>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</si>
  <si>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</si>
  <si>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</si>
  <si>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</si>
  <si>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</si>
  <si>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</si>
  <si>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</si>
  <si>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</si>
  <si>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</si>
  <si>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</si>
  <si>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</si>
  <si>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</si>
  <si>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</si>
  <si>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</si>
  <si>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</si>
  <si>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</si>
  <si>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</si>
  <si>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</si>
  <si>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</si>
  <si>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</si>
  <si>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</si>
  <si>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</si>
  <si>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</si>
  <si>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</si>
  <si>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</si>
  <si>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</si>
  <si>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</si>
  <si>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</si>
  <si>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</si>
  <si>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</si>
  <si>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</si>
  <si>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</si>
  <si>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</si>
  <si>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</si>
  <si>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</si>
  <si>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</si>
  <si>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</si>
  <si>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</si>
  <si>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</si>
  <si>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</si>
  <si>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</si>
  <si>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</si>
  <si>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</si>
  <si>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</si>
  <si>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</si>
  <si>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</si>
  <si>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</si>
  <si>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</si>
  <si>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</si>
  <si>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</si>
  <si>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</si>
  <si>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</si>
  <si>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</si>
  <si>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</si>
  <si>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</si>
  <si>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</si>
  <si>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</si>
  <si>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</si>
  <si>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</si>
  <si>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</si>
  <si>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</si>
  <si>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</si>
  <si>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</si>
  <si>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</si>
  <si>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</si>
  <si>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</si>
  <si>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</si>
  <si>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</si>
  <si>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</si>
  <si>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</si>
  <si>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</si>
  <si>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</si>
  <si>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</si>
  <si>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</si>
  <si>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</si>
  <si>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</si>
  <si>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</si>
  <si>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</si>
  <si>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</si>
  <si>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</si>
  <si>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</si>
  <si>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</si>
  <si>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</si>
  <si>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</si>
  <si>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</si>
  <si>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</si>
  <si>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</si>
  <si>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</si>
  <si>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</si>
  <si>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</si>
  <si>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</si>
  <si>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</si>
  <si>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</si>
  <si>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</si>
  <si>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</si>
  <si>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</si>
  <si>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</si>
  <si>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</si>
  <si>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</si>
  <si>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</si>
  <si>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</si>
  <si>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</si>
  <si>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</si>
  <si>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</si>
  <si>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</si>
  <si>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</si>
  <si>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</si>
  <si>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</si>
  <si>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</si>
  <si>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</si>
  <si>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</si>
  <si>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</si>
  <si>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</si>
  <si>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</si>
  <si>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</si>
  <si>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</si>
  <si>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</si>
  <si>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</si>
  <si>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</si>
  <si>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</si>
  <si>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</si>
  <si>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</si>
  <si>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</si>
  <si>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</si>
  <si>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</si>
  <si>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</si>
  <si>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</si>
  <si>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</si>
  <si>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</si>
  <si>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</si>
  <si>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</si>
  <si>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</si>
  <si>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</si>
  <si>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</si>
  <si>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</si>
  <si>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</si>
  <si>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</si>
  <si>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</si>
  <si>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</si>
  <si>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</si>
  <si>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</si>
  <si>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</si>
  <si>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</si>
  <si>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</si>
  <si>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</si>
  <si>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</si>
  <si>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</si>
  <si>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</si>
  <si>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</si>
  <si>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</si>
  <si>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</si>
  <si>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</si>
  <si>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</si>
  <si>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</si>
  <si>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</si>
  <si>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</si>
  <si>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</si>
  <si>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</si>
  <si>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</si>
  <si>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</si>
  <si>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</si>
  <si>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</si>
  <si>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</si>
  <si>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</si>
  <si>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</si>
  <si>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</si>
  <si>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</si>
  <si>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</si>
  <si>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</si>
  <si>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</si>
  <si>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</si>
  <si>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</si>
  <si>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</si>
  <si>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</si>
  <si>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</si>
  <si>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</si>
  <si>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</si>
  <si>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</si>
  <si>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</si>
  <si>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</si>
  <si>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</si>
  <si>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</si>
  <si>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</si>
  <si>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</si>
  <si>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</si>
  <si>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</si>
  <si>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</si>
  <si>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</si>
  <si>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</si>
  <si>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</si>
  <si>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</si>
  <si>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</si>
  <si>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</si>
  <si>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</si>
  <si>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</si>
  <si>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</si>
  <si>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</si>
  <si>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</si>
  <si>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</si>
  <si>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</si>
  <si>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</si>
  <si>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</si>
  <si>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</si>
  <si>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</si>
  <si>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</si>
  <si>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</si>
  <si>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</si>
  <si>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</si>
  <si>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</si>
  <si>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</si>
  <si>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</si>
  <si>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</si>
  <si>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</si>
  <si>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</si>
  <si>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</si>
  <si>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</si>
  <si>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</si>
  <si>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</si>
  <si>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</si>
  <si>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</si>
  <si>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</si>
  <si>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</si>
  <si>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</si>
  <si>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</si>
  <si>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</si>
  <si>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</si>
  <si>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</si>
  <si>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</si>
  <si>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</si>
  <si>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</si>
  <si>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</si>
  <si>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</si>
  <si>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</si>
  <si>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</si>
  <si>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</si>
  <si>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</si>
  <si>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</si>
  <si>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</si>
  <si>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</si>
  <si>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</si>
  <si>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</si>
  <si>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</si>
  <si>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</si>
  <si>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</si>
  <si>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</si>
  <si>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</si>
  <si>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</si>
  <si>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</si>
  <si>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</si>
  <si>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</si>
  <si>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</si>
  <si>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</si>
  <si>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</si>
  <si>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</si>
  <si>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</si>
  <si>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</si>
  <si>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</si>
  <si>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</si>
  <si>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</si>
  <si>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</si>
  <si>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</si>
  <si>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</si>
  <si>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</si>
  <si>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</si>
  <si>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</si>
  <si>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</si>
  <si>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</si>
  <si>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</si>
  <si>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</si>
  <si>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</si>
  <si>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</si>
  <si>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</si>
  <si>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</si>
  <si>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</si>
  <si>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</si>
  <si>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</si>
  <si>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</si>
  <si>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</si>
  <si>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</si>
  <si>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</si>
  <si>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</si>
  <si>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</si>
  <si>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</si>
  <si>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</si>
  <si>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</si>
  <si>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</si>
  <si>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</si>
  <si>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</si>
  <si>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</si>
  <si>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</si>
  <si>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</si>
  <si>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</si>
  <si>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</si>
  <si>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</si>
  <si>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</si>
  <si>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</si>
  <si>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</si>
  <si>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</si>
  <si>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</si>
  <si>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</si>
  <si>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</si>
  <si>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</si>
  <si>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</si>
  <si>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</si>
  <si>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</si>
  <si>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</si>
  <si>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</si>
  <si>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</si>
  <si>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</si>
  <si>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</si>
  <si>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</si>
  <si>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</si>
  <si>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</si>
  <si>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</si>
  <si>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</si>
  <si>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</si>
  <si>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</si>
  <si>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</si>
  <si>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</si>
  <si>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</si>
  <si>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</si>
  <si>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</si>
  <si>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</si>
  <si>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</si>
  <si>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</si>
  <si>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</si>
  <si>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</si>
  <si>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</si>
  <si>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</si>
  <si>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</si>
  <si>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</si>
  <si>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</si>
  <si>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</si>
  <si>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</si>
  <si>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</si>
  <si>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</si>
  <si>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</si>
  <si>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</si>
  <si>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</si>
  <si>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</si>
  <si>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</si>
  <si>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</si>
  <si>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</si>
  <si>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</si>
  <si>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</si>
  <si>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</si>
  <si>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</si>
  <si>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</si>
  <si>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</si>
  <si>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</si>
  <si>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</si>
  <si>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</si>
  <si>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</si>
  <si>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</si>
  <si>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</si>
  <si>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</si>
  <si>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</si>
  <si>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</si>
  <si>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</si>
  <si>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</si>
  <si>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</si>
  <si>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</si>
  <si>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</si>
  <si>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</si>
  <si>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</si>
  <si>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</si>
  <si>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</si>
  <si>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</si>
  <si>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</si>
  <si>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</si>
  <si>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</si>
  <si>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</si>
  <si>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</si>
  <si>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</si>
  <si>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</si>
  <si>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</si>
  <si>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</si>
  <si>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</si>
  <si>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</si>
  <si>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</si>
  <si>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</si>
  <si>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</si>
  <si>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</si>
  <si>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</si>
  <si>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</si>
  <si>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</si>
  <si>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</si>
  <si>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</si>
  <si>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</si>
  <si>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</si>
  <si>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</si>
  <si>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</si>
  <si>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</si>
  <si>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</si>
  <si>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</si>
  <si>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</si>
  <si>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</si>
  <si>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</si>
  <si>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</si>
  <si>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</si>
  <si>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</si>
  <si>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</si>
  <si>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</si>
  <si>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</si>
  <si>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</si>
  <si>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</si>
  <si>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</si>
  <si>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</si>
  <si>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</si>
  <si>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</si>
  <si>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</si>
  <si>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</si>
  <si>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</si>
  <si>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</si>
  <si>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</si>
  <si>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</si>
  <si>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</si>
  <si>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</si>
  <si>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</si>
  <si>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</si>
  <si>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</si>
  <si>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</si>
  <si>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</si>
  <si>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</si>
  <si>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</si>
  <si>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</si>
  <si>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</si>
  <si>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</si>
  <si>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</si>
  <si>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</si>
  <si>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</si>
  <si>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</si>
  <si>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</si>
  <si>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</si>
  <si>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</si>
  <si>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</si>
  <si>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</si>
  <si>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</si>
  <si>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</si>
  <si>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</si>
  <si>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</si>
  <si>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</si>
  <si>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</si>
  <si>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</si>
  <si>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</si>
  <si>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</si>
  <si>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</si>
  <si>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</si>
  <si>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</si>
  <si>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</si>
  <si>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</si>
  <si>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</si>
  <si>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</si>
  <si>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</si>
  <si>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</si>
  <si>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</si>
  <si>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</si>
  <si>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</si>
  <si>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</si>
  <si>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</si>
  <si>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</si>
  <si>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</si>
  <si>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</si>
  <si>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</si>
  <si>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</si>
  <si>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</si>
  <si>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</si>
  <si>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</si>
  <si>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</si>
  <si>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</si>
  <si>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</si>
  <si>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</si>
  <si>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</si>
  <si>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</si>
  <si>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</si>
  <si>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</si>
  <si>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</si>
  <si>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</si>
  <si>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</si>
  <si>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</si>
  <si>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</si>
  <si>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</si>
  <si>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</si>
  <si>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</si>
  <si>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</si>
  <si>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</si>
  <si>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</si>
  <si>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</si>
  <si>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</si>
  <si>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</si>
  <si>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</si>
  <si>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</si>
  <si>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</si>
  <si>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</si>
  <si>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</si>
  <si>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</si>
  <si>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</si>
  <si>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</si>
  <si>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</si>
  <si>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</si>
  <si>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</si>
  <si>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</si>
  <si>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</si>
  <si>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</si>
  <si>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</si>
  <si>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</si>
  <si>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</si>
  <si>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</si>
  <si>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</si>
  <si>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</si>
  <si>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</si>
  <si>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</si>
  <si>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</si>
  <si>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</si>
  <si>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</si>
  <si>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</si>
  <si>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</si>
  <si>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</si>
  <si>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</si>
  <si>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</si>
  <si>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</si>
  <si>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</si>
  <si>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</si>
  <si>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</si>
  <si>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</si>
  <si>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</si>
  <si>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</si>
  <si>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</si>
  <si>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</si>
  <si>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</si>
  <si>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</si>
  <si>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</si>
  <si>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</si>
  <si>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</si>
  <si>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</si>
  <si>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</si>
  <si>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</si>
  <si>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</si>
  <si>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</si>
  <si>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</si>
  <si>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</si>
  <si>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</si>
  <si>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</si>
  <si>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</si>
  <si>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</si>
  <si>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</si>
  <si>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</si>
  <si>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</si>
  <si>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</si>
  <si>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</si>
  <si>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</si>
  <si>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</si>
  <si>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</si>
  <si>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</si>
  <si>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</si>
  <si>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</si>
  <si>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</si>
  <si>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</si>
  <si>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</si>
  <si>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</si>
  <si>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</si>
  <si>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</si>
  <si>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</si>
  <si>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</si>
  <si>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</si>
  <si>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</si>
  <si>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</si>
  <si>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</si>
  <si>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</si>
  <si>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</si>
  <si>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</si>
  <si>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</si>
  <si>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</si>
  <si>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</si>
  <si>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</si>
  <si>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</si>
  <si>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</si>
  <si>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</si>
  <si>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</si>
  <si>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</si>
  <si>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</si>
  <si>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</si>
  <si>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</si>
  <si>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</si>
  <si>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</si>
  <si>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</si>
  <si>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</si>
  <si>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</si>
  <si>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</si>
  <si>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</si>
  <si>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</si>
  <si>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</si>
  <si>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</si>
  <si>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</si>
  <si>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</si>
  <si>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</si>
  <si>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</si>
  <si>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</si>
  <si>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</si>
  <si>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</si>
  <si>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</si>
  <si>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</si>
  <si>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</si>
  <si>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</si>
  <si>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</si>
  <si>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</si>
  <si>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</si>
  <si>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</si>
  <si>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</si>
  <si>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</si>
  <si>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</si>
  <si>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</si>
  <si>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</si>
  <si>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</si>
  <si>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</si>
  <si>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</si>
  <si>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</si>
  <si>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</si>
  <si>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</si>
  <si>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</si>
  <si>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</si>
  <si>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</si>
  <si>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</si>
  <si>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</si>
  <si>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</si>
  <si>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</si>
  <si>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</si>
  <si>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</si>
  <si>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</si>
  <si>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</si>
  <si>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</si>
  <si>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</si>
  <si>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</si>
  <si>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</si>
  <si>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</si>
  <si>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</si>
  <si>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</si>
  <si>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</si>
  <si>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</si>
  <si>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</si>
  <si>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</si>
  <si>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</si>
  <si>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</si>
  <si>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</si>
  <si>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</si>
  <si>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</si>
  <si>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</si>
  <si>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</si>
  <si>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</si>
  <si>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</si>
  <si>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</si>
  <si>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</si>
  <si>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</si>
  <si>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</si>
  <si>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</si>
  <si>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</si>
  <si>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</si>
  <si>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</si>
  <si>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</si>
  <si>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</si>
  <si>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</si>
  <si>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</si>
  <si>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</si>
  <si>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</si>
  <si>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</si>
  <si>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</si>
  <si>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</si>
  <si>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</si>
  <si>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</si>
  <si>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</si>
  <si>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</si>
  <si>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</si>
  <si>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</si>
  <si>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</si>
  <si>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</si>
  <si>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</si>
  <si>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</si>
  <si>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</si>
  <si>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</si>
  <si>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</si>
  <si>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</si>
  <si>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</si>
  <si>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</si>
  <si>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</si>
  <si>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</si>
  <si>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</si>
  <si>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</si>
  <si>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</si>
  <si>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</si>
  <si>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</si>
  <si>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</si>
  <si>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</si>
  <si>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</si>
  <si>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</si>
  <si>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</si>
  <si>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</si>
  <si>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</si>
  <si>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</si>
  <si>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</si>
  <si>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</si>
  <si>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</si>
  <si>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</si>
  <si>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</si>
  <si>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</si>
  <si>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</si>
  <si>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</si>
  <si>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</si>
  <si>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</si>
  <si>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</si>
  <si>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</si>
  <si>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</si>
  <si>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</si>
  <si>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</si>
  <si>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</si>
  <si>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</si>
  <si>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</si>
  <si>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</si>
  <si>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</si>
  <si>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</si>
  <si>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</si>
  <si>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</si>
  <si>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</si>
  <si>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</si>
  <si>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</si>
  <si>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</si>
  <si>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</si>
  <si>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</si>
  <si>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</si>
  <si>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</si>
  <si>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</si>
  <si>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</si>
  <si>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</si>
  <si>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</si>
  <si>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</si>
  <si>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</si>
  <si>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</si>
  <si>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</si>
  <si>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</si>
  <si>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</si>
  <si>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</si>
  <si>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</si>
  <si>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</si>
  <si>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</si>
  <si>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</si>
  <si>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</si>
  <si>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</si>
  <si>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</si>
  <si>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</si>
  <si>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</si>
  <si>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</si>
  <si>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</si>
  <si>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</si>
  <si>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</si>
  <si>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</si>
  <si>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</si>
  <si>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</si>
  <si>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</si>
  <si>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</si>
  <si>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</si>
  <si>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</si>
  <si>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</si>
  <si>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</si>
  <si>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</si>
  <si>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</si>
  <si>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</si>
  <si>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</si>
  <si>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</si>
  <si>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</si>
  <si>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</si>
  <si>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</si>
  <si>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</si>
  <si>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</si>
  <si>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</si>
  <si>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</si>
  <si>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</si>
  <si>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</si>
  <si>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</si>
  <si>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</si>
  <si>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</si>
  <si>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</si>
  <si>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</si>
  <si>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</si>
  <si>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</si>
  <si>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</si>
  <si>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</si>
  <si>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</si>
  <si>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</si>
  <si>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</si>
  <si>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</si>
  <si>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</si>
  <si>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</si>
  <si>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</si>
  <si>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</si>
  <si>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</si>
  <si>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</si>
  <si>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</si>
  <si>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</si>
  <si>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</si>
  <si>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</si>
  <si>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</si>
  <si>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</si>
  <si>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</si>
  <si>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</si>
  <si>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</si>
  <si>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</si>
  <si>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</si>
  <si>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</si>
  <si>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</si>
  <si>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</si>
  <si>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</si>
  <si>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</si>
  <si>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</si>
  <si>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</si>
  <si>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</si>
  <si>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</si>
  <si>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</si>
  <si>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</si>
  <si>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</si>
  <si>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</si>
  <si>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</si>
  <si>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</si>
  <si>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</si>
  <si>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</si>
  <si>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</si>
  <si>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</si>
  <si>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</si>
  <si>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</si>
  <si>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</si>
  <si>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</si>
  <si>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</si>
  <si>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</si>
  <si>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</si>
  <si>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</si>
  <si>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</si>
  <si>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</si>
  <si>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</si>
  <si>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</si>
  <si>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</si>
  <si>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</si>
  <si>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</si>
  <si>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</si>
  <si>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</si>
  <si>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</si>
  <si>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</si>
  <si>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</si>
  <si>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</si>
  <si>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</si>
  <si>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</si>
  <si>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</si>
  <si>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</si>
  <si>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</si>
  <si>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</si>
  <si>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</si>
  <si>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</si>
  <si>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</si>
  <si>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</si>
  <si>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</si>
  <si>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</si>
  <si>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</si>
  <si>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</si>
  <si>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</si>
  <si>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</si>
  <si>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</si>
  <si>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</si>
  <si>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</si>
  <si>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</si>
  <si>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</si>
  <si>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</si>
  <si>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</si>
  <si>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</si>
  <si>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</si>
  <si>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</si>
  <si>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</si>
  <si>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</si>
  <si>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</si>
  <si>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</si>
  <si>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</si>
  <si>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</si>
  <si>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</si>
  <si>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</si>
  <si>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</si>
  <si>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</si>
  <si>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</si>
  <si>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</si>
  <si>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</si>
  <si>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</si>
  <si>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</si>
  <si>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</si>
  <si>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</si>
  <si>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</si>
  <si>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</si>
  <si>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</si>
  <si>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</si>
  <si>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</si>
  <si>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</si>
  <si>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</si>
  <si>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</si>
  <si>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</si>
  <si>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</si>
  <si>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</si>
  <si>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</si>
  <si>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</si>
  <si>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</si>
  <si>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</si>
  <si>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</si>
  <si>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</si>
  <si>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</si>
  <si>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</si>
  <si>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</si>
  <si>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</si>
  <si>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</si>
  <si>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</si>
  <si>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</si>
  <si>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</si>
  <si>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</si>
  <si>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</si>
  <si>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</si>
  <si>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</si>
  <si>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</si>
  <si>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</si>
  <si>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</si>
  <si>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</si>
  <si>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</si>
  <si>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</si>
  <si>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</si>
  <si>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</si>
  <si>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</si>
  <si>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</si>
  <si>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</si>
  <si>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</si>
  <si>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</si>
  <si>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</si>
  <si>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</si>
  <si>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</si>
  <si>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</si>
  <si>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</si>
  <si>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</si>
  <si>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</si>
  <si>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</si>
  <si>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</si>
  <si>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</si>
  <si>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</si>
  <si>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</si>
  <si>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</si>
  <si>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</si>
  <si>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</si>
  <si>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</si>
  <si>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</si>
  <si>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</si>
  <si>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</si>
  <si>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</si>
  <si>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</si>
  <si>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</si>
  <si>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</si>
  <si>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</si>
  <si>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</si>
  <si>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</si>
  <si>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</si>
  <si>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</si>
  <si>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</si>
  <si>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</si>
  <si>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</si>
  <si>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</si>
  <si>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</si>
  <si>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</si>
  <si>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</si>
  <si>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</si>
  <si>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</si>
  <si>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</si>
  <si>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</si>
  <si>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</si>
  <si>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</si>
  <si>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</si>
  <si>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</si>
  <si>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</si>
  <si>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</si>
  <si>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</si>
  <si>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</si>
  <si>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</si>
  <si>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</si>
  <si>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</si>
  <si>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</si>
  <si>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</si>
  <si>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</si>
  <si>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</si>
  <si>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</si>
  <si>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</si>
  <si>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</si>
  <si>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</si>
  <si>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</si>
  <si>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</si>
  <si>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</si>
  <si>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</si>
  <si>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</si>
  <si>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</si>
  <si>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</si>
  <si>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</si>
  <si>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</si>
  <si>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</si>
  <si>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</si>
  <si>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</si>
  <si>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</si>
  <si>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</si>
  <si>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</si>
  <si>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</si>
  <si>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</si>
  <si>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</si>
  <si>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</si>
  <si>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</si>
  <si>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</si>
  <si>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</si>
  <si>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</si>
  <si>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</si>
  <si>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</si>
  <si>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</si>
  <si>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</si>
  <si>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</si>
  <si>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</si>
  <si>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</si>
  <si>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</si>
  <si>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</si>
  <si>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</si>
  <si>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</si>
  <si>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</si>
  <si>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</si>
  <si>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</si>
  <si>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</si>
  <si>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</si>
  <si>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</si>
  <si>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</si>
  <si>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</si>
  <si>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</si>
  <si>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</si>
  <si>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</si>
  <si>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</si>
  <si>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</si>
  <si>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</si>
  <si>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</si>
  <si>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</si>
  <si>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</si>
  <si>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</si>
  <si>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</si>
  <si>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</si>
  <si>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</si>
  <si>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</si>
  <si>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</si>
  <si>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</si>
  <si>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</si>
  <si>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</si>
  <si>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</si>
  <si>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</si>
  <si>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</si>
  <si>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</si>
  <si>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</si>
  <si>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</si>
  <si>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</si>
  <si>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</si>
  <si>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</si>
  <si>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</si>
  <si>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</si>
  <si>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</si>
  <si>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</si>
  <si>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</si>
  <si>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</si>
  <si>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</si>
  <si>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</si>
  <si>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</si>
  <si>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</si>
  <si>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</si>
  <si>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</si>
  <si>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</si>
  <si>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</si>
  <si>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</si>
  <si>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</si>
  <si>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</si>
  <si>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</si>
  <si>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</si>
  <si>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</si>
  <si>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</si>
  <si>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</si>
  <si>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</si>
  <si>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</si>
  <si>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</si>
  <si>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</si>
  <si>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</si>
  <si>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</si>
  <si>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</si>
  <si>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</si>
  <si>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</si>
  <si>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</si>
  <si>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</si>
  <si>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</si>
  <si>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</si>
  <si>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</si>
  <si>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</si>
  <si>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</si>
  <si>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</si>
  <si>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</si>
  <si>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</si>
  <si>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</si>
  <si>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</si>
  <si>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</si>
  <si>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</si>
  <si>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</si>
  <si>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</si>
  <si>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</si>
  <si>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</si>
  <si>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</si>
  <si>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</si>
  <si>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</si>
  <si>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</si>
  <si>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</si>
  <si>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</si>
  <si>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</si>
  <si>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</si>
  <si>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</si>
  <si>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</si>
  <si>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</si>
  <si>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</si>
  <si>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</si>
  <si>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</si>
  <si>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</si>
  <si>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</si>
  <si>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</si>
  <si>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</si>
  <si>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</si>
  <si>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</si>
  <si>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</si>
  <si>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</si>
  <si>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</si>
  <si>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</si>
  <si>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</si>
  <si>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</si>
  <si>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</si>
  <si>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</si>
  <si>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</si>
  <si>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</si>
  <si>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</si>
  <si>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</si>
  <si>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</si>
  <si>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</si>
  <si>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</si>
  <si>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</si>
  <si>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</si>
  <si>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</si>
  <si>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</si>
  <si>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</si>
  <si>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</si>
  <si>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</si>
  <si>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</si>
  <si>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</si>
  <si>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</si>
  <si>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</si>
  <si>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</si>
  <si>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</si>
  <si>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</si>
  <si>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</si>
  <si>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</si>
  <si>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</si>
  <si>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</si>
  <si>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</si>
  <si>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</si>
  <si>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</si>
  <si>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</si>
  <si>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</si>
  <si>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</si>
  <si>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</si>
  <si>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</si>
  <si>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</si>
  <si>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</si>
  <si>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</si>
  <si>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</si>
  <si>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</si>
  <si>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</si>
  <si>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</si>
  <si>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</si>
  <si>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</si>
  <si>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</si>
  <si>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</si>
  <si>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</si>
  <si>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</si>
  <si>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</si>
  <si>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</si>
  <si>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</si>
  <si>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</si>
  <si>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</si>
  <si>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</si>
  <si>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</si>
  <si>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</si>
  <si>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</si>
  <si>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</si>
  <si>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</si>
  <si>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</si>
  <si>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</si>
  <si>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</si>
  <si>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</si>
  <si>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</si>
  <si>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</si>
  <si>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</si>
  <si>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</si>
  <si>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</si>
  <si>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</si>
  <si>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</si>
  <si>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</si>
  <si>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</si>
  <si>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</si>
  <si>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</si>
  <si>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</si>
  <si>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</si>
  <si>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</si>
  <si>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</si>
  <si>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</si>
  <si>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</si>
  <si>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</si>
  <si>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</si>
  <si>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</si>
  <si>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</si>
  <si>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</si>
  <si>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</si>
  <si>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</si>
  <si>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</si>
  <si>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</si>
  <si>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</si>
  <si>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</si>
  <si>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</si>
  <si>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</si>
  <si>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</si>
  <si>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</si>
  <si>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</si>
  <si>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</si>
  <si>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</si>
  <si>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</si>
  <si>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</si>
  <si>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</si>
  <si>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</si>
  <si>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</si>
  <si>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</si>
  <si>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</si>
  <si>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</si>
  <si>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</si>
  <si>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</si>
  <si>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</si>
  <si>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</si>
  <si>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</si>
  <si>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</si>
  <si>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</si>
  <si>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</si>
  <si>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</si>
  <si>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</si>
  <si>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</si>
  <si>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</si>
  <si>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</si>
  <si>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</si>
  <si>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</si>
  <si>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</si>
  <si>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</si>
  <si>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</si>
  <si>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</si>
  <si>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</si>
  <si>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</si>
  <si>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</si>
  <si>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</si>
  <si>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</si>
  <si>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</si>
  <si>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</si>
  <si>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</si>
  <si>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</si>
  <si>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</si>
  <si>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</si>
  <si>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</si>
  <si>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</si>
  <si>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</si>
  <si>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</si>
  <si>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</si>
  <si>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</si>
  <si>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</si>
  <si>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</si>
  <si>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</si>
  <si>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</si>
  <si>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</si>
  <si>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</si>
  <si>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</si>
  <si>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</si>
  <si>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</si>
  <si>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</si>
  <si>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</si>
  <si>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</si>
  <si>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</si>
  <si>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</si>
  <si>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</si>
  <si>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</si>
  <si>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</si>
  <si>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</si>
  <si>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</si>
  <si>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</si>
  <si>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</si>
  <si>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</si>
  <si>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</si>
  <si>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</si>
  <si>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</si>
  <si>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</si>
  <si>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</si>
  <si>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</si>
  <si>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</si>
  <si>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</si>
  <si>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</si>
  <si>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</si>
  <si>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</si>
  <si>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</si>
  <si>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</si>
  <si>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</si>
  <si>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</si>
  <si>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</si>
  <si>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</si>
  <si>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</si>
  <si>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</si>
  <si>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</si>
  <si>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</si>
  <si>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</si>
  <si>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</si>
  <si>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</si>
  <si>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</si>
  <si>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</si>
  <si>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</si>
  <si>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</si>
  <si>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</si>
  <si>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</si>
  <si>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</si>
  <si>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</si>
  <si>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</si>
  <si>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</si>
  <si>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</si>
  <si>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</si>
  <si>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</si>
  <si>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</si>
  <si>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</si>
  <si>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</si>
  <si>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</si>
  <si>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</si>
  <si>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</si>
  <si>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</si>
  <si>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</si>
  <si>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</si>
  <si>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</si>
  <si>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</si>
  <si>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</si>
  <si>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</si>
  <si>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</si>
  <si>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</si>
  <si>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</si>
  <si>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</si>
  <si>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</si>
  <si>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</si>
  <si>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</si>
  <si>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</si>
  <si>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</si>
  <si>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</si>
  <si>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</si>
  <si>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</si>
  <si>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</si>
  <si>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</si>
  <si>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</si>
  <si>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</si>
  <si>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</si>
  <si>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</si>
  <si>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</si>
  <si>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</si>
  <si>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</si>
  <si>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</si>
  <si>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</si>
  <si>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</si>
  <si>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</si>
  <si>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</si>
  <si>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</si>
  <si>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</si>
  <si>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</si>
  <si>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</si>
  <si>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</si>
  <si>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</si>
  <si>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</si>
  <si>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</si>
  <si>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</si>
  <si>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</si>
  <si>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</si>
  <si>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</si>
  <si>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</si>
  <si>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</si>
  <si>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</si>
  <si>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</si>
  <si>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</si>
  <si>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</si>
  <si>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</si>
  <si>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</si>
  <si>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</si>
  <si>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</si>
  <si>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</si>
  <si>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</si>
  <si>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</si>
  <si>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</si>
  <si>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</si>
  <si>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</si>
  <si>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</si>
  <si>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</si>
  <si>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</si>
  <si>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</si>
  <si>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</si>
  <si>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</si>
  <si>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</si>
  <si>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</si>
  <si>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</si>
  <si>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</si>
  <si>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</si>
  <si>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</si>
  <si>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</si>
  <si>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</si>
  <si>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</si>
  <si>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</si>
  <si>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</si>
  <si>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</si>
  <si>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</si>
  <si>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</si>
  <si>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</si>
  <si>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</si>
  <si>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</si>
  <si>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</si>
  <si>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</si>
  <si>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</si>
  <si>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</si>
  <si>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</si>
  <si>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</si>
  <si>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</si>
  <si>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</si>
  <si>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</si>
  <si>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</si>
  <si>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</si>
  <si>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</si>
  <si>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</si>
  <si>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</si>
  <si>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</si>
  <si>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</si>
  <si>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</si>
  <si>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</si>
  <si>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</si>
  <si>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</si>
  <si>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</si>
  <si>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</si>
  <si>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</si>
  <si>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</si>
  <si>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</si>
  <si>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</si>
  <si>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</si>
  <si>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</si>
  <si>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</si>
  <si>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</si>
  <si>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</si>
  <si>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</si>
  <si>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</si>
  <si>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</si>
  <si>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</si>
  <si>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</si>
  <si>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</si>
  <si>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</si>
  <si>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</si>
  <si>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</si>
  <si>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</si>
  <si>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</si>
  <si>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</si>
  <si>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</si>
  <si>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</si>
  <si>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</si>
  <si>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</si>
  <si>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</si>
  <si>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</si>
  <si>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</si>
  <si>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</si>
  <si>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</si>
  <si>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</si>
  <si>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</si>
  <si>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</si>
  <si>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</si>
  <si>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</si>
  <si>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</si>
  <si>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</si>
  <si>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</si>
  <si>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</si>
  <si>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</si>
  <si>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</si>
  <si>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</si>
  <si>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</si>
  <si>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</si>
  <si>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</si>
  <si>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</si>
  <si>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</si>
  <si>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</si>
  <si>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</si>
  <si>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</si>
  <si>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</si>
  <si>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</si>
  <si>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</si>
  <si>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</si>
  <si>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</si>
  <si>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</si>
  <si>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</si>
  <si>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</si>
  <si>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</si>
  <si>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</si>
  <si>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</si>
  <si>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</si>
  <si>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</si>
  <si>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</si>
  <si>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</si>
  <si>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</si>
  <si>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</si>
  <si>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</si>
  <si>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</si>
  <si>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</si>
  <si>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</si>
  <si>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</si>
  <si>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</si>
  <si>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</si>
  <si>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</si>
  <si>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</si>
  <si>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</si>
  <si>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</si>
  <si>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</si>
  <si>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</si>
  <si>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</si>
  <si>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</si>
  <si>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</si>
  <si>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</si>
  <si>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</si>
  <si>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</si>
  <si>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</si>
  <si>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</si>
  <si>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</si>
  <si>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</si>
  <si>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</si>
  <si>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</si>
  <si>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</si>
  <si>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</si>
  <si>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</si>
  <si>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</si>
  <si>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</si>
  <si>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</si>
  <si>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</si>
  <si>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</si>
  <si>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</si>
  <si>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</si>
  <si>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</si>
  <si>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</si>
  <si>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</si>
  <si>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</si>
  <si>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</si>
  <si>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</si>
  <si>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</si>
  <si>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</si>
  <si>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</si>
  <si>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</si>
  <si>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</si>
  <si>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</si>
  <si>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</si>
  <si>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</si>
  <si>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</si>
  <si>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</si>
  <si>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</si>
  <si>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</si>
  <si>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</si>
  <si>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</si>
  <si>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</si>
  <si>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</si>
  <si>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</si>
  <si>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</si>
  <si>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</si>
  <si>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</si>
  <si>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</si>
  <si>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</si>
  <si>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</si>
  <si>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</si>
  <si>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</si>
  <si>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</si>
  <si>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</si>
  <si>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</si>
  <si>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</si>
  <si>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</si>
  <si>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</si>
  <si>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</si>
  <si>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</si>
  <si>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</si>
  <si>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</si>
  <si>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</si>
  <si>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</si>
  <si>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</si>
  <si>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</si>
  <si>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</si>
  <si>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</si>
  <si>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</si>
  <si>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</si>
  <si>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</si>
  <si>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</si>
  <si>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</si>
  <si>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</si>
  <si>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</si>
  <si>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</si>
  <si>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</si>
  <si>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</si>
  <si>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</si>
  <si>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</si>
  <si>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</si>
  <si>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</si>
  <si>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</si>
  <si>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</si>
  <si>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</si>
  <si>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</si>
  <si>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</si>
  <si>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</si>
  <si>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</si>
  <si>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</si>
  <si>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</si>
  <si>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</si>
  <si>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</si>
  <si>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</si>
  <si>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</si>
  <si>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</si>
  <si>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</si>
  <si>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</si>
  <si>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</si>
  <si>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</si>
  <si>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</si>
  <si>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</si>
  <si>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</si>
  <si>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</si>
  <si>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</si>
  <si>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</si>
  <si>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</si>
  <si>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</si>
  <si>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</si>
  <si>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</si>
  <si>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</si>
  <si>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</si>
  <si>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</si>
  <si>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</si>
  <si>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</si>
  <si>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</si>
  <si>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</si>
  <si>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</si>
  <si>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</si>
  <si>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</si>
  <si>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</si>
  <si>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</si>
  <si>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</si>
  <si>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</si>
  <si>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</si>
  <si>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</si>
  <si>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</si>
  <si>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</si>
  <si>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</si>
  <si>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</si>
  <si>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</si>
  <si>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</si>
  <si>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</si>
  <si>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</si>
  <si>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</si>
  <si>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</si>
  <si>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</si>
  <si>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</si>
  <si>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</si>
  <si>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</si>
  <si>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</si>
  <si>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</si>
  <si>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</si>
  <si>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</si>
  <si>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</si>
  <si>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</si>
  <si>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</si>
  <si>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</si>
  <si>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</si>
  <si>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</si>
  <si>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</si>
  <si>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</si>
  <si>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</si>
  <si>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</si>
  <si>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</si>
  <si>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</si>
  <si>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</si>
  <si>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</si>
  <si>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</si>
  <si>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</si>
  <si>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</si>
  <si>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</si>
  <si>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</si>
  <si>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</si>
  <si>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</si>
  <si>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</si>
  <si>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</si>
  <si>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</si>
  <si>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</si>
  <si>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</si>
  <si>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</si>
  <si>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</si>
  <si>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</si>
  <si>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</si>
  <si>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</si>
  <si>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</si>
  <si>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</si>
  <si>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</si>
  <si>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</si>
  <si>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</si>
  <si>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</si>
  <si>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</si>
  <si>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</si>
  <si>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</si>
  <si>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</si>
  <si>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</si>
  <si>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</si>
  <si>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</si>
  <si>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</si>
  <si>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</si>
  <si>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</si>
  <si>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</si>
  <si>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</si>
  <si>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</si>
  <si>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</si>
  <si>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</si>
  <si>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</si>
  <si>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</si>
  <si>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</si>
  <si>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</si>
  <si>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</si>
  <si>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</si>
  <si>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</si>
  <si>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</si>
  <si>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</si>
  <si>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</si>
  <si>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</si>
  <si>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</si>
  <si>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</si>
  <si>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</si>
  <si>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</si>
  <si>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</si>
  <si>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</si>
  <si>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</si>
  <si>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</si>
  <si>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</si>
  <si>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</si>
  <si>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</si>
  <si>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</si>
  <si>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</si>
  <si>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</si>
  <si>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</si>
  <si>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</si>
  <si>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</si>
  <si>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</si>
  <si>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</si>
  <si>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</si>
  <si>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</si>
  <si>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</si>
  <si>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</si>
  <si>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</si>
  <si>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</si>
  <si>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</si>
  <si>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</si>
  <si>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</si>
  <si>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</si>
  <si>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</si>
  <si>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</si>
  <si>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</si>
  <si>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</si>
  <si>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</si>
  <si>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</si>
  <si>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</si>
  <si>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</si>
  <si>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</si>
  <si>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</si>
  <si>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</si>
  <si>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</si>
  <si>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</si>
  <si>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</si>
  <si>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</si>
  <si>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</si>
  <si>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</si>
  <si>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</si>
  <si>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</si>
  <si>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</si>
  <si>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</si>
  <si>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</si>
  <si>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</si>
  <si>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</si>
  <si>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</si>
  <si>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</si>
  <si>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</si>
  <si>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</si>
  <si>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</si>
  <si>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</si>
  <si>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</si>
  <si>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</si>
  <si>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</si>
  <si>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</si>
  <si>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</si>
  <si>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</si>
  <si>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</si>
  <si>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</si>
  <si>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</si>
  <si>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</si>
  <si>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</si>
  <si>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</si>
  <si>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</si>
  <si>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</si>
  <si>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</si>
  <si>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</si>
  <si>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</si>
  <si>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</si>
  <si>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</si>
  <si>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</si>
  <si>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</si>
  <si>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</si>
  <si>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</si>
  <si>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</si>
  <si>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</si>
  <si>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</si>
  <si>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</si>
  <si>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</si>
  <si>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</si>
  <si>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</si>
  <si>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</si>
  <si>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</si>
  <si>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</si>
  <si>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</si>
  <si>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</si>
  <si>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</si>
  <si>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</si>
  <si>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</si>
  <si>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</si>
  <si>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</si>
  <si>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</si>
  <si>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</si>
  <si>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</si>
  <si>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</si>
  <si>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</si>
  <si>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</si>
  <si>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</si>
  <si>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</si>
  <si>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</si>
  <si>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</si>
  <si>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</si>
  <si>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</si>
  <si>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</si>
  <si>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</si>
  <si>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</si>
  <si>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</si>
  <si>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</si>
  <si>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</si>
  <si>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</si>
  <si>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</si>
  <si>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</si>
  <si>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</si>
  <si>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</si>
  <si>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</si>
  <si>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</si>
  <si>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</si>
  <si>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</si>
  <si>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</si>
  <si>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</si>
  <si>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</si>
  <si>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</si>
  <si>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</si>
  <si>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</si>
  <si>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</si>
  <si>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</si>
  <si>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</si>
  <si>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</si>
  <si>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</si>
  <si>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</si>
  <si>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</si>
  <si>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</si>
  <si>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</si>
  <si>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</si>
  <si>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</si>
  <si>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</si>
  <si>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</si>
  <si>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</si>
  <si>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</si>
  <si>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</si>
  <si>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</si>
  <si>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</si>
  <si>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</si>
  <si>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</si>
  <si>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</si>
  <si>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</si>
  <si>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</si>
  <si>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</si>
  <si>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</si>
  <si>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</si>
  <si>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</si>
  <si>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</si>
  <si>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</si>
  <si>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</si>
  <si>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</si>
  <si>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</si>
  <si>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</si>
  <si>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</si>
  <si>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</si>
  <si>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</si>
  <si>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</si>
  <si>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</si>
  <si>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</si>
  <si>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</si>
  <si>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</si>
  <si>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</si>
  <si>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</si>
  <si>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</si>
  <si>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</si>
  <si>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</si>
  <si>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</si>
  <si>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</si>
  <si>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</si>
  <si>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</si>
  <si>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</si>
  <si>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</si>
  <si>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</si>
  <si>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</si>
  <si>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</si>
  <si>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</si>
  <si>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</si>
  <si>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</si>
  <si>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</si>
  <si>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</si>
  <si>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</si>
  <si>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</si>
  <si>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</si>
  <si>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</si>
  <si>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</si>
  <si>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</si>
  <si>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</si>
  <si>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</si>
  <si>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</si>
  <si>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</si>
  <si>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</si>
  <si>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</si>
  <si>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</si>
  <si>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</si>
  <si>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</si>
  <si>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</si>
  <si>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</si>
  <si>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</si>
  <si>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</si>
  <si>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</si>
  <si>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</si>
  <si>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</si>
  <si>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</si>
  <si>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</si>
  <si>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</si>
  <si>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</si>
  <si>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</si>
  <si>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</si>
  <si>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</si>
  <si>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</si>
  <si>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</si>
  <si>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</si>
  <si>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</si>
  <si>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</si>
  <si>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</si>
  <si>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</si>
  <si>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</si>
  <si>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</si>
  <si>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</si>
  <si>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</si>
  <si>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</si>
  <si>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</si>
  <si>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</si>
  <si>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</si>
  <si>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</si>
  <si>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</si>
  <si>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</si>
  <si>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</si>
  <si>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</si>
  <si>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</si>
  <si>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</si>
  <si>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</si>
  <si>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</si>
  <si>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</si>
  <si>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</si>
  <si>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</si>
  <si>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</si>
  <si>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</si>
  <si>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</si>
  <si>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</si>
  <si>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</si>
  <si>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</si>
  <si>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</si>
  <si>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</si>
  <si>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</si>
  <si>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</si>
  <si>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</si>
  <si>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</si>
  <si>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</si>
  <si>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</si>
  <si>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</si>
  <si>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</si>
  <si>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</si>
  <si>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</si>
  <si>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</si>
  <si>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</si>
  <si>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</si>
  <si>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</si>
  <si>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</si>
  <si>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</si>
  <si>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</si>
  <si>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</si>
  <si>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</si>
  <si>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</si>
  <si>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</si>
  <si>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</si>
  <si>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</si>
  <si>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</si>
  <si>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</si>
  <si>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</si>
  <si>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</si>
  <si>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</si>
  <si>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</si>
  <si>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</si>
  <si>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</si>
  <si>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</si>
  <si>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</si>
  <si>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</si>
  <si>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</si>
  <si>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</si>
  <si>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</si>
  <si>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</si>
  <si>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</si>
  <si>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</si>
  <si>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</si>
  <si>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</si>
  <si>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</si>
  <si>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</si>
  <si>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</si>
  <si>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</si>
  <si>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</si>
  <si>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</si>
  <si>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</si>
  <si>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</si>
  <si>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</si>
  <si>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</si>
  <si>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</si>
  <si>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</si>
  <si>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</si>
  <si>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</si>
  <si>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</si>
  <si>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</si>
  <si>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</si>
  <si>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</si>
  <si>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</si>
  <si>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</si>
  <si>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</si>
  <si>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</si>
  <si>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</si>
  <si>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</si>
  <si>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</si>
  <si>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</si>
  <si>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</si>
  <si>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</si>
  <si>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</si>
  <si>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</si>
  <si>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</si>
  <si>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</si>
  <si>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</si>
  <si>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</si>
  <si>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</si>
  <si>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</si>
  <si>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</si>
  <si>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</si>
  <si>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</si>
  <si>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</si>
  <si>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</si>
  <si>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</si>
  <si>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</si>
  <si>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</si>
  <si>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</si>
  <si>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</si>
  <si>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</si>
  <si>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</si>
  <si>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</si>
  <si>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</si>
  <si>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</si>
  <si>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</si>
  <si>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</si>
  <si>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</si>
  <si>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</si>
  <si>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</si>
  <si>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</si>
  <si>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</si>
  <si>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</si>
  <si>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</si>
  <si>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</si>
  <si>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</si>
  <si>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</si>
  <si>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</si>
  <si>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</si>
  <si>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</si>
  <si>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</si>
  <si>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</si>
  <si>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</si>
  <si>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</si>
  <si>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</si>
  <si>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</si>
  <si>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</si>
  <si>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</si>
  <si>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</si>
  <si>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</si>
  <si>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</si>
  <si>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</si>
  <si>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</si>
  <si>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</si>
  <si>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</si>
  <si>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</si>
  <si>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</si>
  <si>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</si>
  <si>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</si>
  <si>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</si>
  <si>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</si>
  <si>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</si>
  <si>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</si>
  <si>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</si>
  <si>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</si>
  <si>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</si>
  <si>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</si>
  <si>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</si>
  <si>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</si>
  <si>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</si>
  <si>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</si>
  <si>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</si>
  <si>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</si>
  <si>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</si>
  <si>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</si>
  <si>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</si>
  <si>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</si>
  <si>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</si>
  <si>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</si>
  <si>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</si>
  <si>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</si>
  <si>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</si>
  <si>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</si>
  <si>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</si>
  <si>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</si>
  <si>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</si>
  <si>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</si>
  <si>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</si>
  <si>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</si>
  <si>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</si>
  <si>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</si>
  <si>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</si>
  <si>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</si>
  <si>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</si>
  <si>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</si>
  <si>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</si>
  <si>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</si>
  <si>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</si>
  <si>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</si>
  <si>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</si>
  <si>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</si>
  <si>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</si>
  <si>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</si>
  <si>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</si>
  <si>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</si>
  <si>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</si>
  <si>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</si>
  <si>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</si>
  <si>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</si>
  <si>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</si>
  <si>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</si>
  <si>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</si>
  <si>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</si>
  <si>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</si>
  <si>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</si>
  <si>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</si>
  <si>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</si>
  <si>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</si>
  <si>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</si>
  <si>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</si>
  <si>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</si>
  <si>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</si>
  <si>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</si>
  <si>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</si>
  <si>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</si>
  <si>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</si>
  <si>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</si>
  <si>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</si>
  <si>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</si>
  <si>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</si>
  <si>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</si>
  <si>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</si>
  <si>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</si>
  <si>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</si>
  <si>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</si>
  <si>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</si>
  <si>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</si>
  <si>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</si>
  <si>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</si>
  <si>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</si>
  <si>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</si>
  <si>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</si>
  <si>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</si>
  <si>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</si>
  <si>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</si>
  <si>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</si>
  <si>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</si>
  <si>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</si>
  <si>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</si>
  <si>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</si>
  <si>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</si>
  <si>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</si>
  <si>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</si>
  <si>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</si>
  <si>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</si>
  <si>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</si>
  <si>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</si>
  <si>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</si>
  <si>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</si>
  <si>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</si>
  <si>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</si>
  <si>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</si>
  <si>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</si>
  <si>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</si>
  <si>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</si>
  <si>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</si>
  <si>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</si>
  <si>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</si>
  <si>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</si>
  <si>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</si>
  <si>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</si>
  <si>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</si>
  <si>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</si>
  <si>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</si>
  <si>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</si>
  <si>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</si>
  <si>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</si>
  <si>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</si>
  <si>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</si>
  <si>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</si>
  <si>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</si>
  <si>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</si>
  <si>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</si>
  <si>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</si>
  <si>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</si>
  <si>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</si>
  <si>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</si>
  <si>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</si>
  <si>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</si>
  <si>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</si>
  <si>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</si>
  <si>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</si>
  <si>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</si>
  <si>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</si>
  <si>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</si>
  <si>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</si>
  <si>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</si>
  <si>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</si>
  <si>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</si>
  <si>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</si>
  <si>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</si>
  <si>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</si>
  <si>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</si>
  <si>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</si>
  <si>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</si>
  <si>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</si>
  <si>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</si>
  <si>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</si>
  <si>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</si>
  <si>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</si>
  <si>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</si>
  <si>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</si>
  <si>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</si>
  <si>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</si>
  <si>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</si>
  <si>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</si>
  <si>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</si>
  <si>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</si>
  <si>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</si>
  <si>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</si>
  <si>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</si>
  <si>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</si>
  <si>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</si>
  <si>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</si>
  <si>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</si>
  <si>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</si>
  <si>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</si>
  <si>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</si>
  <si>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</si>
  <si>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</si>
  <si>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</si>
  <si>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</si>
  <si>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</si>
  <si>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</si>
  <si>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</si>
  <si>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</si>
  <si>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</si>
  <si>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</si>
  <si>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</si>
  <si>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</si>
  <si>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</si>
  <si>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</si>
  <si>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</si>
  <si>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</si>
  <si>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</si>
  <si>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</si>
  <si>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</si>
  <si>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</si>
  <si>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</si>
  <si>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</si>
  <si>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</si>
  <si>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</si>
  <si>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</si>
  <si>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</si>
  <si>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</si>
  <si>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</si>
  <si>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</si>
  <si>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</si>
  <si>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</si>
  <si>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</si>
  <si>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</si>
  <si>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</si>
  <si>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</si>
  <si>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</si>
  <si>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</si>
  <si>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</si>
  <si>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</si>
  <si>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</si>
  <si>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</si>
  <si>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</si>
  <si>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</si>
  <si>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</si>
  <si>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</si>
  <si>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</si>
  <si>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</si>
  <si>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</si>
  <si>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</si>
  <si>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</si>
  <si>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</si>
  <si>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</si>
  <si>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</si>
  <si>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</si>
  <si>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</si>
  <si>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</si>
  <si>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</si>
  <si>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</si>
  <si>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</si>
  <si>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</si>
  <si>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</si>
  <si>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</si>
  <si>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</si>
  <si>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</si>
  <si>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</si>
  <si>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</si>
  <si>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</si>
  <si>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</si>
  <si>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</si>
  <si>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</si>
  <si>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</si>
  <si>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</si>
  <si>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</si>
  <si>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</si>
  <si>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</si>
  <si>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</si>
  <si>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</si>
  <si>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</si>
  <si>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</si>
  <si>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</si>
  <si>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</si>
  <si>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</si>
  <si>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</si>
  <si>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</si>
  <si>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</si>
  <si>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</si>
  <si>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</si>
  <si>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</si>
  <si>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</si>
  <si>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</si>
  <si>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</si>
  <si>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</si>
  <si>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</si>
  <si>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</si>
  <si>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</si>
  <si>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</si>
  <si>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</si>
  <si>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</si>
  <si>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</si>
  <si>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</si>
  <si>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</si>
  <si>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</si>
  <si>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</si>
  <si>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</si>
  <si>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</si>
  <si>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</si>
  <si>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</si>
  <si>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</si>
  <si>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</si>
  <si>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</si>
  <si>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</si>
  <si>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</si>
  <si>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</si>
  <si>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</si>
  <si>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</si>
  <si>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</si>
  <si>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</si>
  <si>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</si>
  <si>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</si>
  <si>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</si>
  <si>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</si>
  <si>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</si>
  <si>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</si>
  <si>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</si>
  <si>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</si>
  <si>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</si>
  <si>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</si>
  <si>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</si>
  <si>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</si>
  <si>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</si>
  <si>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</si>
  <si>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</si>
  <si>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</si>
  <si>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</si>
  <si>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</si>
  <si>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</si>
  <si>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</si>
  <si>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</si>
  <si>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</si>
  <si>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</si>
  <si>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</si>
  <si>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</si>
  <si>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</si>
  <si>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</si>
  <si>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</si>
  <si>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</si>
  <si>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</si>
  <si>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</si>
  <si>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</si>
  <si>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</si>
  <si>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</si>
  <si>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</si>
  <si>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</si>
  <si>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</si>
  <si>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</si>
  <si>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</si>
  <si>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</si>
  <si>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</si>
  <si>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</si>
  <si>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</si>
  <si>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</si>
  <si>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</si>
  <si>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</si>
  <si>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</si>
  <si>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</si>
  <si>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</si>
  <si>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</si>
  <si>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</si>
  <si>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</si>
  <si>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</si>
  <si>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</si>
  <si>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</si>
  <si>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</si>
  <si>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</si>
  <si>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</si>
  <si>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</si>
  <si>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</si>
  <si>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</si>
  <si>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</si>
  <si>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</si>
  <si>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</si>
  <si>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</si>
  <si>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</si>
  <si>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</si>
  <si>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</si>
  <si>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</si>
  <si>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</si>
  <si>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</si>
  <si>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</si>
  <si>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</si>
  <si>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</si>
  <si>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</si>
  <si>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</si>
  <si>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</si>
  <si>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</si>
  <si>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</si>
  <si>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</si>
  <si>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</si>
  <si>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</si>
  <si>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</si>
  <si>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</si>
  <si>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</si>
  <si>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</si>
  <si>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</si>
  <si>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</si>
  <si>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</si>
  <si>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</si>
  <si>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</si>
  <si>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</si>
  <si>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</si>
  <si>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</si>
  <si>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</si>
  <si>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</si>
  <si>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</si>
  <si>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</si>
  <si>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</si>
  <si>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</si>
  <si>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</si>
  <si>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</si>
  <si>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</si>
  <si>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</si>
  <si>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</si>
  <si>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</si>
  <si>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</si>
  <si>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</si>
  <si>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</si>
  <si>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</si>
  <si>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</si>
  <si>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</si>
  <si>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</si>
  <si>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</si>
  <si>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</si>
  <si>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</si>
  <si>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</si>
  <si>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</si>
  <si>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</si>
  <si>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</si>
  <si>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</si>
  <si>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</si>
  <si>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</si>
  <si>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</si>
  <si>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</si>
  <si>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</si>
  <si>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</si>
  <si>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</si>
  <si>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</si>
  <si>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</si>
  <si>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</si>
  <si>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</si>
  <si>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</si>
  <si>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</si>
  <si>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</si>
  <si>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</si>
  <si>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</si>
  <si>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</si>
  <si>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</si>
  <si>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</si>
  <si>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</si>
  <si>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</si>
  <si>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</si>
  <si>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</si>
  <si>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</si>
  <si>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</si>
  <si>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</si>
  <si>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</si>
  <si>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</si>
  <si>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</si>
  <si>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</si>
  <si>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</si>
  <si>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</si>
  <si>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</si>
  <si>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</si>
  <si>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</si>
  <si>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</si>
  <si>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</si>
  <si>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</si>
  <si>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</si>
  <si>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</si>
  <si>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</si>
  <si>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</si>
  <si>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</si>
  <si>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</si>
  <si>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</si>
  <si>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</si>
  <si>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</si>
  <si>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</si>
  <si>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</si>
  <si>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</si>
  <si>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</si>
  <si>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</si>
  <si>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</si>
  <si>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</si>
  <si>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</si>
  <si>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</si>
  <si>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</si>
  <si>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</si>
  <si>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</si>
  <si>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</si>
  <si>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</si>
  <si>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</si>
  <si>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</si>
  <si>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</si>
  <si>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</si>
  <si>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</si>
  <si>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</si>
  <si>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</si>
  <si>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</si>
  <si>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</si>
  <si>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</si>
  <si>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</si>
  <si>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</si>
  <si>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</si>
  <si>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</si>
  <si>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</si>
  <si>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</si>
  <si>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</si>
  <si>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</si>
  <si>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</si>
  <si>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</si>
  <si>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</si>
  <si>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</si>
  <si>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</si>
  <si>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</si>
  <si>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</si>
  <si>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</si>
  <si>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</si>
  <si>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</si>
  <si>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</si>
  <si>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</si>
  <si>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</si>
  <si>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</si>
  <si>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</si>
  <si>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</si>
  <si>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</si>
  <si>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</si>
  <si>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</si>
  <si>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</si>
  <si>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</si>
  <si>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</si>
  <si>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</si>
  <si>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</si>
  <si>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</si>
  <si>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</si>
  <si>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</si>
  <si>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</si>
  <si>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</si>
  <si>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</si>
  <si>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</si>
  <si>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</si>
  <si>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</si>
  <si>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</si>
  <si>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</si>
  <si>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</si>
  <si>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</si>
  <si>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</si>
  <si>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</si>
  <si>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</si>
  <si>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</si>
  <si>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</si>
  <si>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</si>
  <si>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</si>
  <si>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</si>
  <si>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</si>
  <si>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</si>
  <si>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</si>
  <si>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</si>
  <si>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</si>
  <si>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</si>
  <si>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</si>
  <si>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</si>
  <si>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</si>
  <si>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</si>
  <si>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</si>
  <si>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</si>
  <si>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</si>
  <si>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</si>
  <si>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</si>
  <si>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</si>
  <si>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</si>
  <si>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</si>
  <si>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</si>
  <si>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</si>
  <si>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</si>
  <si>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</si>
  <si>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</si>
  <si>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</si>
  <si>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</si>
  <si>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</si>
  <si>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</si>
  <si>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</si>
  <si>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</si>
  <si>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</si>
  <si>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</si>
  <si>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</si>
  <si>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</si>
  <si>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</si>
  <si>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</si>
  <si>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</si>
  <si>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</si>
  <si>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</si>
  <si>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</si>
  <si>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</si>
  <si>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</si>
  <si>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</si>
  <si>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</si>
  <si>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</si>
  <si>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</si>
  <si>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</si>
  <si>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</si>
  <si>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</si>
  <si>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</si>
  <si>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</si>
  <si>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</si>
  <si>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</si>
  <si>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</si>
  <si>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</si>
  <si>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</si>
  <si>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</si>
  <si>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</si>
  <si>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</si>
  <si>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</si>
  <si>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</si>
  <si>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</si>
  <si>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</si>
  <si>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</si>
  <si>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</si>
  <si>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</si>
  <si>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</si>
  <si>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</si>
  <si>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</si>
  <si>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</si>
  <si>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</si>
  <si>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</si>
  <si>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</si>
  <si>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</si>
  <si>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</si>
  <si>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</si>
  <si>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</si>
  <si>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</si>
  <si>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</si>
  <si>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</si>
  <si>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</si>
  <si>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</si>
  <si>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</si>
  <si>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</si>
  <si>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</si>
  <si>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</si>
  <si>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</si>
  <si>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</si>
  <si>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</si>
  <si>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</si>
  <si>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</si>
  <si>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</si>
  <si>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</si>
  <si>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</si>
  <si>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</si>
  <si>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</si>
  <si>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</si>
  <si>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</si>
  <si>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</si>
  <si>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</si>
  <si>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</si>
  <si>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</si>
  <si>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</si>
  <si>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</si>
  <si>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</si>
  <si>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</si>
  <si>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</si>
  <si>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</si>
  <si>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</si>
  <si>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</si>
  <si>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</si>
  <si>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</si>
  <si>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</si>
  <si>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</si>
  <si>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</si>
  <si>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</si>
  <si>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</si>
  <si>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</si>
  <si>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</si>
  <si>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</si>
  <si>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</si>
  <si>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</si>
  <si>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</si>
  <si>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</si>
  <si>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</si>
  <si>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</si>
  <si>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</si>
  <si>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</si>
  <si>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</si>
  <si>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</si>
  <si>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</si>
  <si>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</si>
  <si>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</si>
  <si>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</si>
  <si>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</si>
  <si>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</si>
  <si>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</si>
  <si>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</si>
  <si>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</si>
  <si>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</si>
  <si>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</si>
  <si>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</si>
  <si>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</si>
  <si>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</si>
  <si>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</si>
  <si>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</si>
  <si>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</si>
  <si>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</si>
  <si>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</si>
  <si>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</si>
  <si>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</si>
  <si>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</si>
  <si>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</si>
  <si>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</si>
  <si>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</si>
  <si>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</si>
  <si>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</si>
  <si>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</si>
  <si>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</si>
  <si>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</si>
  <si>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</si>
  <si>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</si>
  <si>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</si>
  <si>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</si>
  <si>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</si>
  <si>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</si>
  <si>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</si>
  <si>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</si>
  <si>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</si>
  <si>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</si>
  <si>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</si>
  <si>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</si>
  <si>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</si>
  <si>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</si>
  <si>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</si>
  <si>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</si>
  <si>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</si>
  <si>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</si>
  <si>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</si>
  <si>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</si>
  <si>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</si>
  <si>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</si>
  <si>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</si>
  <si>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</si>
  <si>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</si>
  <si>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</si>
  <si>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</si>
  <si>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</si>
  <si>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</si>
  <si>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</si>
  <si>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</si>
  <si>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</si>
  <si>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</si>
  <si>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</si>
  <si>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</si>
  <si>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</si>
  <si>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</si>
  <si>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</si>
  <si>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</si>
  <si>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</si>
  <si>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</si>
  <si>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</si>
  <si>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</si>
  <si>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</si>
  <si>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</si>
  <si>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</si>
  <si>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</si>
  <si>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</si>
  <si>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</si>
  <si>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</si>
  <si>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</si>
  <si>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</si>
  <si>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</si>
  <si>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</si>
  <si>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</si>
  <si>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</si>
  <si>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</si>
  <si>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</si>
  <si>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</si>
  <si>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</si>
  <si>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</si>
  <si>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</si>
  <si>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</si>
  <si>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</si>
  <si>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</si>
  <si>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</si>
  <si>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</si>
  <si>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</si>
  <si>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</si>
  <si>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</si>
  <si>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</si>
  <si>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</si>
  <si>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</si>
  <si>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</si>
  <si>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</si>
  <si>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</si>
  <si>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</si>
  <si>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</si>
  <si>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</si>
  <si>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</si>
  <si>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</si>
  <si>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</si>
  <si>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</si>
  <si>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</si>
  <si>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</si>
  <si>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</si>
  <si>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</si>
  <si>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</si>
  <si>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</si>
  <si>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</si>
  <si>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</si>
  <si>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</si>
  <si>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</si>
  <si>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</si>
  <si>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</si>
  <si>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</si>
  <si>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</si>
  <si>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</si>
  <si>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</si>
  <si>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</si>
  <si>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</si>
  <si>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</si>
  <si>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</si>
  <si>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</si>
  <si>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</si>
  <si>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</si>
  <si>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</si>
  <si>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</si>
  <si>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</si>
  <si>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</si>
  <si>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</si>
  <si>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</si>
  <si>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</si>
  <si>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</si>
  <si>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</si>
  <si>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</si>
  <si>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</si>
  <si>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</si>
  <si>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</si>
  <si>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</si>
  <si>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</si>
  <si>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</si>
  <si>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</si>
  <si>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</si>
  <si>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</si>
  <si>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</si>
  <si>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</si>
  <si>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</si>
  <si>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</si>
  <si>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</si>
  <si>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</si>
  <si>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</si>
  <si>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</si>
  <si>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</si>
  <si>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</si>
  <si>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</si>
  <si>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</si>
  <si>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</si>
  <si>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</si>
  <si>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</si>
  <si>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</si>
  <si>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</si>
  <si>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</si>
  <si>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</si>
  <si>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</si>
  <si>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</si>
  <si>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</si>
  <si>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</si>
  <si>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</si>
  <si>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</si>
  <si>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</si>
  <si>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</si>
  <si>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</si>
  <si>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</si>
  <si>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</si>
  <si>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</si>
  <si>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</si>
  <si>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</si>
  <si>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</si>
  <si>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</si>
  <si>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</si>
  <si>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</si>
  <si>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</si>
  <si>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</si>
  <si>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</si>
  <si>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</si>
  <si>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</si>
  <si>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</si>
  <si>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</si>
  <si>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</si>
  <si>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</si>
  <si>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</si>
  <si>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</si>
  <si>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</si>
  <si>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</si>
  <si>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</si>
  <si>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</si>
  <si>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</si>
  <si>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</si>
  <si>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</si>
  <si>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</si>
  <si>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</si>
  <si>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</si>
  <si>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</si>
  <si>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</si>
  <si>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</si>
  <si>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</si>
  <si>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</si>
  <si>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</si>
  <si>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</si>
  <si>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</si>
  <si>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</si>
  <si>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</si>
  <si>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</si>
  <si>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</si>
  <si>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</si>
  <si>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</si>
  <si>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</si>
  <si>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</si>
  <si>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</si>
  <si>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</si>
  <si>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</si>
  <si>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</si>
  <si>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</si>
  <si>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</si>
  <si>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</si>
  <si>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</si>
  <si>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</si>
  <si>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</si>
  <si>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</si>
  <si>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</si>
  <si>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</si>
  <si>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</si>
  <si>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</si>
  <si>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</si>
  <si>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</si>
  <si>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</si>
  <si>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</si>
  <si>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</si>
  <si>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</si>
  <si>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</si>
  <si>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</si>
  <si>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</si>
  <si>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</si>
  <si>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</si>
  <si>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</si>
  <si>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</si>
  <si>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</si>
  <si>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</si>
  <si>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</si>
  <si>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</si>
  <si>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</si>
  <si>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</si>
  <si>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</si>
  <si>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</si>
  <si>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</si>
  <si>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</si>
  <si>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</si>
  <si>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</si>
  <si>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</si>
  <si>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</si>
  <si>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</si>
  <si>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</si>
  <si>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</si>
  <si>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</si>
  <si>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</si>
  <si>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</si>
  <si>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</si>
  <si>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</si>
  <si>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</si>
  <si>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</si>
  <si>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</si>
  <si>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</si>
  <si>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</si>
  <si>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</si>
  <si>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</si>
  <si>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</si>
  <si>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</si>
  <si>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</si>
  <si>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</si>
  <si>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</si>
  <si>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</si>
  <si>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</si>
  <si>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</si>
  <si>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</si>
  <si>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</si>
  <si>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</si>
  <si>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</si>
  <si>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</si>
  <si>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</si>
  <si>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</si>
  <si>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</si>
  <si>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</si>
  <si>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</si>
  <si>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</si>
  <si>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</si>
  <si>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</si>
  <si>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</si>
  <si>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</si>
  <si>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</si>
  <si>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</si>
  <si>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</si>
  <si>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</si>
  <si>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</si>
  <si>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</si>
  <si>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</si>
  <si>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</si>
  <si>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</si>
  <si>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</si>
  <si>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</si>
  <si>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</si>
  <si>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</si>
  <si>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</si>
  <si>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</si>
  <si>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</si>
  <si>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</si>
  <si>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</si>
  <si>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</si>
  <si>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</si>
  <si>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</si>
  <si>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</si>
  <si>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</si>
  <si>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</si>
  <si>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</si>
  <si>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</si>
  <si>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</si>
  <si>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</si>
  <si>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</si>
  <si>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</si>
  <si>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</si>
  <si>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</si>
  <si>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</si>
  <si>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</si>
  <si>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</si>
  <si>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</si>
  <si>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</si>
  <si>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</si>
  <si>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</si>
  <si>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</si>
  <si>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</si>
  <si>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</si>
  <si>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</si>
  <si>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</si>
  <si>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</si>
  <si>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</si>
  <si>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</si>
  <si>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</si>
  <si>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</si>
  <si>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</si>
  <si>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</si>
  <si>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</si>
  <si>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</si>
  <si>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</si>
  <si>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</si>
  <si>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</si>
  <si>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</si>
  <si>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</si>
  <si>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</si>
  <si>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</si>
  <si>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</si>
  <si>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</si>
  <si>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</si>
  <si>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</si>
  <si>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</si>
  <si>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</si>
  <si>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</si>
  <si>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</si>
  <si>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</si>
  <si>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</si>
  <si>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</si>
  <si>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</si>
  <si>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</si>
  <si>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</si>
  <si>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</si>
  <si>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</si>
  <si>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</si>
  <si>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</si>
  <si>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</si>
  <si>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</si>
  <si>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</si>
  <si>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</si>
  <si>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</si>
  <si>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</si>
  <si>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</si>
  <si>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</si>
  <si>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</si>
  <si>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</si>
  <si>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</si>
  <si>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</si>
  <si>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</si>
  <si>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</si>
  <si>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</si>
  <si>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</si>
  <si>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</si>
  <si>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</si>
  <si>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</si>
  <si>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</si>
  <si>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</si>
  <si>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</si>
  <si>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</si>
  <si>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</si>
  <si>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</si>
  <si>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</si>
  <si>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</si>
  <si>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</si>
  <si>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</si>
  <si>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</si>
  <si>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</si>
  <si>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</si>
  <si>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</si>
  <si>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</si>
  <si>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</si>
  <si>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</si>
  <si>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</si>
  <si>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</si>
  <si>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</si>
  <si>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</si>
  <si>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</si>
  <si>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</si>
  <si>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</si>
  <si>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</si>
  <si>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</si>
  <si>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</si>
  <si>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</si>
  <si>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</si>
  <si>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</si>
  <si>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</si>
  <si>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</si>
  <si>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</si>
  <si>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</si>
  <si>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</si>
  <si>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</si>
  <si>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</si>
  <si>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</si>
  <si>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</si>
  <si>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</si>
  <si>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</si>
  <si>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</si>
  <si>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</si>
  <si>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</si>
  <si>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</si>
  <si>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</si>
  <si>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</si>
  <si>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</si>
  <si>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</si>
  <si>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</si>
  <si>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</si>
  <si>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</si>
  <si>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</si>
  <si>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</si>
  <si>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</si>
  <si>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</si>
  <si>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</si>
  <si>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</si>
  <si>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</si>
  <si>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</si>
  <si>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</si>
  <si>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</si>
  <si>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</si>
  <si>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</si>
  <si>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</si>
  <si>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</si>
  <si>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</si>
  <si>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</si>
  <si>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</si>
  <si>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</si>
  <si>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</si>
  <si>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</si>
  <si>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</si>
  <si>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</si>
  <si>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</si>
  <si>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</si>
  <si>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</si>
  <si>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</si>
  <si>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</si>
  <si>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</si>
  <si>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</si>
  <si>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</si>
  <si>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</si>
  <si>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</si>
  <si>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</si>
  <si>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</si>
  <si>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</si>
  <si>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</si>
  <si>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</si>
  <si>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</si>
  <si>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</si>
  <si>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</si>
  <si>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</si>
  <si>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</si>
  <si>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</si>
  <si>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</si>
  <si>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</si>
  <si>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</si>
  <si>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</si>
  <si>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</si>
  <si>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</si>
  <si>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</si>
  <si>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</si>
  <si>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</si>
  <si>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</si>
  <si>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</si>
  <si>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</si>
  <si>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</si>
  <si>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</si>
  <si>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</si>
  <si>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</si>
  <si>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</si>
  <si>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</si>
  <si>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</si>
  <si>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</si>
  <si>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</si>
  <si>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</si>
  <si>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</si>
  <si>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</si>
  <si>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</si>
  <si>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</si>
  <si>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</si>
  <si>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</si>
  <si>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</si>
  <si>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</si>
  <si>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</si>
  <si>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</si>
  <si>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</si>
  <si>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</si>
  <si>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</si>
  <si>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</si>
  <si>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</si>
  <si>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</si>
  <si>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</si>
  <si>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</si>
  <si>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</si>
  <si>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</si>
  <si>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</si>
  <si>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</si>
  <si>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</si>
  <si>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</si>
  <si>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</si>
  <si>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</si>
  <si>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</si>
  <si>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</si>
  <si>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</si>
  <si>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</si>
  <si>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</si>
  <si>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</si>
  <si>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</si>
  <si>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</si>
  <si>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</si>
  <si>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</si>
  <si>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</si>
  <si>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</si>
  <si>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</si>
  <si>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</si>
  <si>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</si>
  <si>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</si>
  <si>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</si>
  <si>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</si>
  <si>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</si>
  <si>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</si>
  <si>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</si>
  <si>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</si>
  <si>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</si>
  <si>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</si>
  <si>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</si>
  <si>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</si>
  <si>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</si>
  <si>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</si>
  <si>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</si>
  <si>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</si>
  <si>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</si>
  <si>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</si>
  <si>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</si>
  <si>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</si>
  <si>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</si>
  <si>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</si>
  <si>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</si>
  <si>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</si>
  <si>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</si>
  <si>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</si>
  <si>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</si>
  <si>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</si>
  <si>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</si>
  <si>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</si>
  <si>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</si>
  <si>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</si>
  <si>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</si>
  <si>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</si>
  <si>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</si>
  <si>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</si>
  <si>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</si>
  <si>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</si>
  <si>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</si>
  <si>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</si>
  <si>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</si>
  <si>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</si>
  <si>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</si>
  <si>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</si>
  <si>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</si>
  <si>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</si>
  <si>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</si>
  <si>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</si>
  <si>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</si>
  <si>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</si>
  <si>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</si>
  <si>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</si>
  <si>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</si>
  <si>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</si>
  <si>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</si>
  <si>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</si>
  <si>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</si>
  <si>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</si>
  <si>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</si>
  <si>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</si>
  <si>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</si>
  <si>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</si>
  <si>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</si>
  <si>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</si>
  <si>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</si>
  <si>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</si>
  <si>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</si>
  <si>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</si>
  <si>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</si>
  <si>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</si>
  <si>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</si>
  <si>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</si>
  <si>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</si>
  <si>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</si>
  <si>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</si>
  <si>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</si>
  <si>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</si>
  <si>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</si>
  <si>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</si>
  <si>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</si>
  <si>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</si>
  <si>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</si>
  <si>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</si>
  <si>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</si>
  <si>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</si>
  <si>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</si>
  <si>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</si>
  <si>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</si>
  <si>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</si>
  <si>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</si>
  <si>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</si>
  <si>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</si>
  <si>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</si>
  <si>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</si>
  <si>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</si>
  <si>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</si>
  <si>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</si>
  <si>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</si>
  <si>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</si>
  <si>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</si>
  <si>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</si>
  <si>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</si>
  <si>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</si>
  <si>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</si>
  <si>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</si>
  <si>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</si>
  <si>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</si>
  <si>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</si>
  <si>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</si>
  <si>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</si>
  <si>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</si>
  <si>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</si>
  <si>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</si>
  <si>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</si>
  <si>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</si>
  <si>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</si>
  <si>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</si>
  <si>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</si>
  <si>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</si>
  <si>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</si>
  <si>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</si>
  <si>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</si>
  <si>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</si>
  <si>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</si>
  <si>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</si>
  <si>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</si>
  <si>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</si>
  <si>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</si>
  <si>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</si>
  <si>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</si>
  <si>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</si>
  <si>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</si>
  <si>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</si>
  <si>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</si>
  <si>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</si>
  <si>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</si>
  <si>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</si>
  <si>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</si>
  <si>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</si>
  <si>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</si>
  <si>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</si>
  <si>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</si>
  <si>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</si>
  <si>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</si>
  <si>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</si>
  <si>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</si>
  <si>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</si>
  <si>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</si>
  <si>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</si>
  <si>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</si>
  <si>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</si>
  <si>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</si>
  <si>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</si>
  <si>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</si>
  <si>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</si>
  <si>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</si>
  <si>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</si>
  <si>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</si>
  <si>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</si>
  <si>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</si>
  <si>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</si>
  <si>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</si>
  <si>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</si>
  <si>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</si>
  <si>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</si>
  <si>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</si>
  <si>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</si>
  <si>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</si>
  <si>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</si>
  <si>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</si>
  <si>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</si>
  <si>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</si>
  <si>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</si>
  <si>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</si>
  <si>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</si>
  <si>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</si>
  <si>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</si>
  <si>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</si>
  <si>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</si>
  <si>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</si>
  <si>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</si>
  <si>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</si>
  <si>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</si>
  <si>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</si>
  <si>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</si>
  <si>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</si>
  <si>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</si>
  <si>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</si>
  <si>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</si>
  <si>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</si>
  <si>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</si>
  <si>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</si>
  <si>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</si>
  <si>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</si>
  <si>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</si>
  <si>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</si>
  <si>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</si>
  <si>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</si>
  <si>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</si>
  <si>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</si>
  <si>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</si>
  <si>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</si>
  <si>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</si>
  <si>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</si>
  <si>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</si>
  <si>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</si>
  <si>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</si>
  <si>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</si>
  <si>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</si>
  <si>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</si>
  <si>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</si>
  <si>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</si>
  <si>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</si>
  <si>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</si>
  <si>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</si>
  <si>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</si>
  <si>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</si>
  <si>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</si>
  <si>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</si>
  <si>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</si>
  <si>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</si>
  <si>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</si>
  <si>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</si>
  <si>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</si>
  <si>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</si>
  <si>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</si>
  <si>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</si>
  <si>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</si>
  <si>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</si>
  <si>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</si>
  <si>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</si>
  <si>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</si>
  <si>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</si>
  <si>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</si>
  <si>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</si>
  <si>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</si>
  <si>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</si>
  <si>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</si>
  <si>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</si>
  <si>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</si>
  <si>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</si>
  <si>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</si>
  <si>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</si>
  <si>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</si>
  <si>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</si>
  <si>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</si>
  <si>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</si>
  <si>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</si>
  <si>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</si>
  <si>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</si>
  <si>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</si>
  <si>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</si>
  <si>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</si>
  <si>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</si>
  <si>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</si>
  <si>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</si>
  <si>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</si>
  <si>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</si>
  <si>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</si>
  <si>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</si>
  <si>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</si>
  <si>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</si>
  <si>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</si>
  <si>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</si>
  <si>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</si>
  <si>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</si>
  <si>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</si>
  <si>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</si>
  <si>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</si>
  <si>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</si>
  <si>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</si>
  <si>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</si>
  <si>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</si>
  <si>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</si>
  <si>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</si>
  <si>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</si>
  <si>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</si>
  <si>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</si>
  <si>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</si>
  <si>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</si>
  <si>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</si>
  <si>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</si>
  <si>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</si>
  <si>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</si>
  <si>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</si>
  <si>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</si>
  <si>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</si>
  <si>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</si>
  <si>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</si>
  <si>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</si>
  <si>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</si>
  <si>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</si>
  <si>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</si>
  <si>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</si>
  <si>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</si>
  <si>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</si>
  <si>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</si>
  <si>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</si>
  <si>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</si>
  <si>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</si>
  <si>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</si>
  <si>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</si>
  <si>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</si>
  <si>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</si>
  <si>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</si>
  <si>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</si>
  <si>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</si>
  <si>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</si>
  <si>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</si>
  <si>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</si>
  <si>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</si>
  <si>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</si>
  <si>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</si>
  <si>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</si>
  <si>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</si>
  <si>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</si>
  <si>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</si>
  <si>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</si>
  <si>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</si>
  <si>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</si>
  <si>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</si>
  <si>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</si>
  <si>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</si>
  <si>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</si>
  <si>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</si>
  <si>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</si>
  <si>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</si>
  <si>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</si>
  <si>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</si>
  <si>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</si>
  <si>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</si>
  <si>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</si>
  <si>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</si>
  <si>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</si>
  <si>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</si>
  <si>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</si>
  <si>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PCM-20251108-00001092</t>
  </si>
  <si>
    <t>ETA 55 mins</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</si>
  <si>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</si>
  <si>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</si>
  <si>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</si>
  <si>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</si>
  <si>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</si>
  <si>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</si>
  <si>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</si>
  <si>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</si>
  <si>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TT-20251108-01003</t>
  </si>
  <si>
    <t xml:space="preserve">scattered sites HAJ0269 &amp; HAJ0005 / EM team need 5 min for Hub site HAJ0269 </t>
  </si>
  <si>
    <t>PCM-20251107-00001144</t>
  </si>
  <si>
    <t>site again down at 2025-11-08 12:58:19 / Power is sharing with owner and he disconnected the power due to sceco billing issue.</t>
  </si>
  <si>
    <t>PCM-20251108-00001060</t>
  </si>
  <si>
    <t>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</si>
</sst>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4" totalsRowShown="0" headerRowDxfId="157" dataDxfId="156" headerRowBorderDxfId="154" tableBorderDxfId="155" totalsRowBorderDxfId="153">
  <autoFilter ref="A1:CJ6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0" totalsRowShown="0" headerRowDxfId="31" dataDxfId="30" headerRowBorderDxfId="28" tableBorderDxfId="29">
  <autoFilter ref="A1:L2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3" totalsRowShown="0" headerRowDxfId="15" dataDxfId="14" headerRowBorderDxfId="12" tableBorderDxfId="13">
  <autoFilter ref="A1:L19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6" ca="1" si="0">IFERROR(NOW()-F2,"")</f>
        <v>306.63611018518714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45969.584536111113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45969.584536111113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45969.584536111113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45969.584536111113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45969.584536111113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45969.584536111113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45969.584536111113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45969.584536111113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45969.584536111113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45969.584536111113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45969.584536111113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45969.584536111113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45969.584536111113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45969.584536111113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45969.584536111113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45969.584536111113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45969.584536111113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45969.584536111113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45969.584536111113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45969.584536111113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45969.584536111113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45969.584536111113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45969.584536111113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45969.584536111113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45969.584536111113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45969.584536111113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45969.584536111113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45969.584536111113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45969.584536111113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45969.584536111113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45969.584536111113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45969.584536111113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45969.584536111113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45969.584536111113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45969.584536111113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45969.584536111113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45969.584536111113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45969.584536111113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45969.584536111113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45969.584536111113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45969.584536111113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45969.584536111113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45969.584536111113</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45969.584536111113</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45969.584536111113</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45969.584536111113</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45969.584536111113</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45969.584536111113</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45969.584536111113</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45969.584536111113</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45969.584536111113</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45969.584536111113</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45969.584536111113</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1"/>
        <v>45969.584536111113</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1"/>
        <v>45969.584536111113</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1"/>
        <v>45969.584536111113</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ref="G59:G90" ca="1" si="2">IFERROR(NOW()-F59,"")</f>
        <v>45969.584536111113</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45969.584536111113</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45969.584536111113</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45969.584536111113</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45969.584536111113</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45969.584536111113</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45969.584536111113</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45969.584536111113</v>
      </c>
      <c r="H66" s="111"/>
      <c r="I66" s="109" t="str">
        <f>IFERROR(VLOOKUP(D66,DB!A:F,6,0),"")</f>
        <v/>
      </c>
      <c r="J66" s="109" t="str">
        <f>IFERROR(VLOOKUP(D66,DB!A:G,7,0),"")</f>
        <v/>
      </c>
      <c r="K66" s="113"/>
      <c r="L66" s="114" t="str">
        <f>IFERROR(VLOOKUP(D66,DB!A:I,9,0),"")</f>
        <v/>
      </c>
    </row>
    <row r="67" spans="1:12" ht="15" customHeight="1">
      <c r="A67" s="108"/>
      <c r="B67" s="109" t="str">
        <f>IFERROR(VLOOKUP(D67,DB!A:K,11,0),"")</f>
        <v/>
      </c>
      <c r="C67" s="109"/>
      <c r="D67" s="109"/>
      <c r="E67" s="110"/>
      <c r="F67" s="111"/>
      <c r="G67" s="112">
        <f t="shared" ca="1" si="2"/>
        <v>45969.584536111113</v>
      </c>
      <c r="H67" s="111"/>
      <c r="I67" s="109" t="str">
        <f>IFERROR(VLOOKUP(D67,DB!A:F,6,0),"")</f>
        <v/>
      </c>
      <c r="J67" s="109" t="str">
        <f>IFERROR(VLOOKUP(D67,DB!A:G,7,0),"")</f>
        <v/>
      </c>
      <c r="K67" s="113"/>
      <c r="L67" s="114" t="str">
        <f>IFERROR(VLOOKUP(D67,DB!A:I,9,0),"")</f>
        <v/>
      </c>
    </row>
    <row r="68" spans="1:12" ht="15" customHeight="1">
      <c r="A68" s="108"/>
      <c r="B68" s="109" t="str">
        <f>IFERROR(VLOOKUP(D68,DB!A:K,11,0),"")</f>
        <v/>
      </c>
      <c r="C68" s="109"/>
      <c r="D68" s="109"/>
      <c r="E68" s="110"/>
      <c r="F68" s="111"/>
      <c r="G68" s="112">
        <f t="shared" ca="1" si="2"/>
        <v>45969.584536111113</v>
      </c>
      <c r="H68" s="111"/>
      <c r="I68" s="109" t="str">
        <f>IFERROR(VLOOKUP(D68,DB!A:F,6,0),"")</f>
        <v/>
      </c>
      <c r="J68" s="109" t="str">
        <f>IFERROR(VLOOKUP(D68,DB!A:G,7,0),"")</f>
        <v/>
      </c>
      <c r="K68" s="113"/>
      <c r="L68" s="114" t="str">
        <f>IFERROR(VLOOKUP(D68,DB!A:I,9,0),"")</f>
        <v/>
      </c>
    </row>
    <row r="69" spans="1:12" ht="15" customHeight="1">
      <c r="A69" s="108"/>
      <c r="B69" s="109" t="str">
        <f>IFERROR(VLOOKUP(D69,DB!A:K,11,0),"")</f>
        <v/>
      </c>
      <c r="C69" s="109"/>
      <c r="D69" s="109"/>
      <c r="E69" s="110"/>
      <c r="F69" s="111"/>
      <c r="G69" s="112">
        <f t="shared" ca="1" si="2"/>
        <v>45969.584536111113</v>
      </c>
      <c r="H69" s="111"/>
      <c r="I69" s="109" t="str">
        <f>IFERROR(VLOOKUP(D69,DB!A:F,6,0),"")</f>
        <v/>
      </c>
      <c r="J69" s="109" t="str">
        <f>IFERROR(VLOOKUP(D69,DB!A:G,7,0),"")</f>
        <v/>
      </c>
      <c r="K69" s="113"/>
      <c r="L69" s="114" t="str">
        <f>IFERROR(VLOOKUP(D69,DB!A:I,9,0),"")</f>
        <v/>
      </c>
    </row>
    <row r="70" spans="1:12" ht="15" customHeight="1">
      <c r="A70" s="117"/>
      <c r="B70" s="118" t="str">
        <f>IFERROR(VLOOKUP(D70,DB!A:K,11,0),"")</f>
        <v/>
      </c>
      <c r="C70" s="118"/>
      <c r="D70" s="118"/>
      <c r="E70" s="119"/>
      <c r="F70" s="120"/>
      <c r="G70" s="121">
        <f t="shared" ca="1" si="2"/>
        <v>45969.584536111113</v>
      </c>
      <c r="H70" s="120"/>
      <c r="I70" s="118" t="str">
        <f>IFERROR(VLOOKUP(D70,DB!A:F,6,0),"")</f>
        <v/>
      </c>
      <c r="J70" s="118" t="str">
        <f>IFERROR(VLOOKUP(D70,DB!A:G,7,0),"")</f>
        <v/>
      </c>
      <c r="K70" s="122"/>
      <c r="L70" s="123" t="str">
        <f>IFERROR(VLOOKUP(D70,DB!A:I,9,0),"")</f>
        <v/>
      </c>
    </row>
  </sheetData>
  <customSheetViews>
    <customSheetView guid="{F6042A99-DD27-4453-835D-0834D95730CC}" filter="1" showAutoFilter="1">
      <pageMargins left="0" right="0" top="0" bottom="0" header="0" footer="0"/>
      <autoFilter ref="B1:M1" xr:uid="{863F5CE5-8870-43E9-BCF7-BC8A30C35BF4}"/>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4"/>
  <sheetViews>
    <sheetView workbookViewId="0">
      <selection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25" ca="1" si="0">IFERROR(NOW()-F3,"-")</f>
        <v>144.5846981481518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45969.584536111113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45969.584536111113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45969.584536111113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45969.584536111113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45969.584536111113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45969.584536111113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45969.584536111113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45969.584536111113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45969.584536111113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45969.584536111113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45969.584536111113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45969.584536111113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45969.584536111113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45969.584536111113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45969.584536111113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45969.584536111113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45969.584536111113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45969.584536111113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45969.584536111113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45969.584536111113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45969.584536111113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45969.584536111113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1">IFERROR(NOW()-F26,"-")</f>
        <v>45969.584536111113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45969.584536111113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45969.584536111113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45969.584536111113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45969.584536111113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45969.584536111113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45969.584536111113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45969.584536111113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45969.584536111113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45969.584536111113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45969.584536111113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45969.584536111113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45969.584536111113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45969.584536111113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45969.584536111113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45969.584536111113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45969.584536111113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45969.584536111113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45969.584536111113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45969.584536111113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45969.584536111113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45969.584536111113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45969.584536111113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45969.584536111113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45969.584536111113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45969.584536111113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45969.584536111113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45969.584536111113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45969.584536111113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45969.584536111113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45969.584536111113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45969.584536111113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ref="G58:G89" ca="1" si="2">IFERROR(NOW()-F58,"-")</f>
        <v>45969.584536111113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2"/>
        <v>45969.584536111113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45969.584536111113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45969.584536111113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45969.584536111113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45969.584536111113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27"/>
      <c r="B64" s="128" t="str">
        <f>IFERROR(VLOOKUP(D64,DB!A:K,11,0),"")</f>
        <v/>
      </c>
      <c r="C64" s="128"/>
      <c r="D64" s="128"/>
      <c r="E64" s="129"/>
      <c r="F64" s="130"/>
      <c r="G64" s="131">
        <f t="shared" ca="1" si="2"/>
        <v>45969.584536111113</v>
      </c>
      <c r="H64" s="130"/>
      <c r="I64" s="128" t="str">
        <f>IFERROR(VLOOKUP(D64,DB!A:F,6,0),"")</f>
        <v/>
      </c>
      <c r="J64" s="128" t="str">
        <f>IFERROR(VLOOKUP(D64,DB!A:G,7,0),"")</f>
        <v/>
      </c>
      <c r="K64" s="132"/>
      <c r="L64" s="128" t="str">
        <f>IFERROR(VLOOKUP(D64,DB!A:I,9,0),"")</f>
        <v/>
      </c>
      <c r="M64" s="128"/>
      <c r="N64" s="128"/>
      <c r="O64" s="128"/>
      <c r="P64" s="128"/>
      <c r="Q64" s="128"/>
      <c r="R64" s="128"/>
      <c r="S64" s="128"/>
      <c r="T64" s="128"/>
      <c r="U64" s="128"/>
      <c r="V64" s="128"/>
      <c r="W64" s="128"/>
      <c r="X64" s="128"/>
      <c r="Y64" s="128"/>
      <c r="Z64" s="128"/>
      <c r="AA64" s="128"/>
      <c r="AB64" s="128"/>
      <c r="AC64" s="128"/>
      <c r="AD64" s="128"/>
      <c r="AE64" s="128"/>
      <c r="AF64" s="128"/>
      <c r="AG64" s="128"/>
      <c r="AH64" s="128"/>
      <c r="AI64" s="128"/>
      <c r="AJ64" s="128"/>
      <c r="AK64" s="128"/>
      <c r="AL64" s="128"/>
      <c r="AM64" s="128"/>
      <c r="AN64" s="128"/>
      <c r="AO64" s="128"/>
      <c r="AP64" s="128"/>
      <c r="AQ64" s="128"/>
      <c r="AR64" s="128"/>
      <c r="AS64" s="128"/>
      <c r="AT64" s="128"/>
      <c r="AU64" s="128"/>
      <c r="AV64" s="128"/>
      <c r="AW64" s="128"/>
      <c r="AX64" s="128"/>
      <c r="AY64" s="128"/>
      <c r="AZ64" s="128"/>
      <c r="BA64" s="128"/>
      <c r="BB64" s="128"/>
      <c r="BC64" s="128"/>
      <c r="BD64" s="128"/>
      <c r="BE64" s="128"/>
      <c r="BF64" s="128"/>
      <c r="BG64" s="128"/>
      <c r="BH64" s="128"/>
      <c r="BI64" s="128"/>
      <c r="BJ64" s="128"/>
      <c r="BK64" s="128"/>
      <c r="BL64" s="128"/>
      <c r="BM64" s="128"/>
      <c r="BN64" s="128"/>
      <c r="BO64" s="128"/>
      <c r="BP64" s="128"/>
      <c r="BQ64" s="128"/>
      <c r="BR64" s="128"/>
      <c r="BS64" s="128"/>
      <c r="BT64" s="128"/>
      <c r="BU64" s="128"/>
      <c r="BV64" s="128"/>
      <c r="BW64" s="128"/>
      <c r="BX64" s="128"/>
      <c r="BY64" s="128"/>
      <c r="BZ64" s="128"/>
      <c r="CA64" s="128"/>
      <c r="CB64" s="128"/>
      <c r="CC64" s="128"/>
      <c r="CD64" s="128"/>
      <c r="CE64" s="128"/>
      <c r="CF64" s="128"/>
      <c r="CG64" s="128"/>
      <c r="CH64" s="128"/>
      <c r="CI64" s="128"/>
      <c r="CJ64" s="133"/>
    </row>
  </sheetData>
  <dataValidations count="2">
    <dataValidation allowBlank="1" showInputMessage="1" showErrorMessage="1" sqref="E1" xr:uid="{4D935161-CDD3-4592-B877-3FB59C99E142}"/>
    <dataValidation type="list" allowBlank="1" showInputMessage="1" showErrorMessage="1" sqref="E3 E4:E6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45969.584536111113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45969.584536111113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45969.584536111113</v>
      </c>
      <c r="H4" s="22" t="s">
        <v>39105</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45969.584536111113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45969.584536111113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45969.584536111113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45969.584536111113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45969.584536111113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45969.584536111113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45969.584536111113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45969.584536111113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45969.584536111113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45969.584536111113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45969.584536111113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45969.584536111113</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39106</v>
      </c>
      <c r="D17" s="18"/>
      <c r="E17" s="18"/>
      <c r="F17" s="20"/>
      <c r="G17" s="21">
        <f t="shared" ref="G17:G80" ca="1" si="1">IFERROR(NOW()-F17,"-")</f>
        <v>45969.584536111113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45969.584536111113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45969.584536111113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45969.584536111113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45969.584536111113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45969.584536111113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45969.584536111113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45969.584536111113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45969.584536111113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45969.584536111113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45969.584536111113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45969.584536111113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45969.584536111113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45969.584536111113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45969.584536111113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45969.584536111113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45969.584536111113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45969.584536111113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45969.584536111113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45969.584536111113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45969.584536111113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45969.584536111113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45969.584536111113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45969.584536111113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45969.584536111113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45969.584536111113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45969.584536111113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45969.584536111113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45969.584536111113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45969.584536111113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45969.584536111113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45969.584536111113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45969.584536111113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45969.584536111113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45969.584536111113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45969.584536111113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45969.584536111113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45969.584536111113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45969.584536111113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45969.584536111113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45969.584536111113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45969.584536111113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45969.584536111113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45969.584536111113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45969.584536111113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45969.584536111113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45969.584536111113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45969.584536111113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45969.584536111113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45969.584536111113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45969.584536111113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45969.584536111113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45969.584536111113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45969.584536111113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45969.584536111113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45969.584536111113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45969.584536111113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45969.584536111113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45969.584536111113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45969.584536111113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45969.584536111113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45969.584536111113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45969.584536111113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45969.584536111113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45969.584536111113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45969.584536111113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45969.584536111113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45969.584536111113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45969.584536111113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45969.584536111113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45969.584536111113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45969.584536111113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45969.584536111113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45969.584536111113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45969.584536111113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45969.584536111113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45969.584536111113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45969.584536111113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45969.584536111113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45969.584536111113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45969.584536111113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45969.584536111113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45969.584536111113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45969.584536111113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45969.584536111113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45969.584536111113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45969.584536111113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45969.584536111113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45969.584536111113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45969.584536111113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45969.584536111113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45969.584536111113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45969.584536111113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45969.584536111113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45969.584536111113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45969.584536111113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45969.584536111113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45969.584536111113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45969.584536111113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45969.584536111113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45969.584536111113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45969.584536111113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45969.584536111113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45969.584536111113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45969.584536111113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45969.584536111113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45969.584536111113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45969.584536111113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45969.584536111113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45969.584536111113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45969.584536111113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45969.584536111113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45969.584536111113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45969.584536111113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45969.584536111113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45969.584536111113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45969.584536111113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45969.584536111113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45969.584536111113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45969.584536111113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45969.584536111113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45969.584536111113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45969.584536111113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45969.584536111113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45969.584536111113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45969.584536111113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45969.584536111113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45969.584536111113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45969.584536111113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45969.584536111113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45969.584536111113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45969.584536111113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45969.584536111113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45969.584536111113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45969.584536111113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45969.584536111113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45969.584536111113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45969.584536111113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45969.584536111113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45969.584536111113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45969.584536111113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45969.584536111113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45969.584536111113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45969.584536111113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45969.584536111113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45969.584536111113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45969.584536111113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45969.584536111113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45969.584536111113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45969.584536111113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45969.584536111113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45969.584536111113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45969.584536111113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45969.584536111113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45969.584536111113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45969.584536111113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45969.584536111113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45969.584536111113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45969.584536111113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45969.584536111113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45969.584536111113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45969.584536111113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45969.584536111113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45969.584536111113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45969.584536111113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45969.584536111113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45969.584536111113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45969.584536111113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45969.584536111113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45969.584536111113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45969.584536111113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45969.584536111113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45969.584536111113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45969.584536111113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45969.584536111113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45969.584536111113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45969.584536111113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45969.584536111113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45969.584536111113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45969.584536111113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45969.584536111113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45969.584536111113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45969.584536111113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45969.584536111113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45969.584536111113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45969.584536111113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45969.584536111113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45969.584536111113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45969.584536111113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45969.584536111113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45969.584536111113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45969.584536111113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45969.584536111113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45969.584536111113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45969.584536111113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45969.584536111113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45969.584536111113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45969.584536111113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45969.584536111113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45969.584536111113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45969.584536111113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45969.584536111113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45969.584536111113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45969.584536111113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45969.584536111113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45969.584536111113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45969.584536111113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45969.584536111113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45969.584536111113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45969.584536111113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45969.584536111113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45969.584536111113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45969.584536111113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45969.584536111113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45969.584536111113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45969.584536111113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45969.584536111113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45969.584536111113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45969.584536111113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45969.584536111113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45969.584536111113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45969.584536111113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45969.584536111113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45969.584536111113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45969.584536111113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45969.584536111113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45969.584536111113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45969.584536111113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45969.584536111113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45969.584536111113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45969.584536111113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45969.584536111113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45969.584536111113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45969.584536111113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45969.584536111113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45969.584536111113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45969.584536111113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45969.584536111113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45969.584536111113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45969.584536111113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45969.584536111113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45969.584536111113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45969.584536111113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45969.584536111113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45969.584536111113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45969.584536111113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45969.584536111113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45969.584536111113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45969.584536111113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45969.584536111113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45969.584536111113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45969.584536111113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45969.584536111113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45969.584536111113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45969.584536111113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45969.584536111113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45969.584536111113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45969.584536111113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45969.584536111113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45969.584536111113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45969.584536111113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45969.584536111113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45969.584536111113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45969.584536111113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45969.584536111113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45969.584536111113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45969.584536111113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45969.584536111113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45969.584536111113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45969.584536111113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45969.584536111113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45969.584536111113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45969.584536111113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45969.584536111113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45969.584536111113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45969.584536111113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45969.584536111113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45969.584536111113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45969.584536111113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45969.584536111113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45969.584536111113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45969.584536111113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45969.584536111113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45969.584536111113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45969.584536111113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45969.584536111113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45969.584536111113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45969.584536111113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45969.584536111113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45969.584536111113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45969.584536111113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45969.584536111113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45969.584536111113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45969.584536111113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45969.584536111113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45969.584536111113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45969.584536111113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45969.584536111113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45969.584536111113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45969.584536111113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45969.584536111113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45969.584536111113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45969.584536111113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45969.584536111113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45969.584536111113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45969.584536111113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45969.584536111113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45969.584536111113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45969.584536111113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45969.584536111113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45969.584536111113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45969.584536111113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45969.584536111113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45969.584536111113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45969.584536111113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45969.584536111113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45969.584536111113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45969.584536111113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45969.584536111113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45969.584536111113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45969.584536111113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45969.584536111113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45969.584536111113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45969.584536111113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45969.584536111113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45969.584536111113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45969.584536111113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45969.584536111113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45969.584536111113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45969.584536111113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45969.584536111113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45969.584536111113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45969.584536111113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45969.584536111113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45969.584536111113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45969.584536111113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45969.584536111113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45969.584536111113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45969.584536111113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45969.584536111113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45969.584536111113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45969.584536111113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45969.584536111113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45969.584536111113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45969.584536111113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45969.584536111113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45969.584536111113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45969.584536111113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45969.584536111113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45969.584536111113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45969.584536111113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45969.584536111113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45969.584536111113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45969.584536111113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45969.584536111113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45969.584536111113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45969.584536111113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45969.584536111113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45969.584536111113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45969.584536111113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45969.584536111113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45969.584536111113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45969.584536111113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45969.584536111113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45969.584536111113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45969.584536111113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45969.584536111113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45969.584536111113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45969.584536111113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45969.584536111113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45969.584536111113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45969.584536111113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45969.584536111113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45969.584536111113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45969.584536111113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45969.584536111113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45969.584536111113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45969.584536111113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45969.584536111113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45969.584536111113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45969.584536111113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45969.584536111113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45969.584536111113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45969.584536111113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45969.584536111113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45969.584536111113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45969.584536111113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45969.584536111113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45969.584536111113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45969.584536111113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45969.584536111113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45969.584536111113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45969.584536111113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45969.584536111113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45969.584536111113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45969.584536111113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45969.584536111113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45969.584536111113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45969.584536111113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45969.584536111113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45969.584536111113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45969.584536111113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45969.584536111113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45969.584536111113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45969.584536111113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45969.584536111113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45969.584536111113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45969.584536111113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45969.584536111113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45969.584536111113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45969.584536111113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45969.584536111113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45969.584536111113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45969.584536111113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45969.584536111113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45969.584536111113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45969.584536111113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45969.584536111113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45969.584536111113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45969.584536111113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45969.584536111113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45969.584536111113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45969.584536111113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45969.584536111113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45969.584536111113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45969.584536111113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45969.584536111113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45969.584536111113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45969.584536111113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45969.584536111113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45969.584536111113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45969.584536111113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45969.584536111113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45969.584536111113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45969.584536111113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45969.584536111113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45969.584536111113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45969.584536111113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45969.584536111113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45969.584536111113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45969.584536111113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45969.584536111113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45969.584536111113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45969.584536111113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45969.584536111113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45969.584536111113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45969.584536111113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45969.584536111113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45969.584536111113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45969.584536111113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45969.584536111113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45969.584536111113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45969.584536111113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45969.584536111113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45969.584536111113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45969.584536111113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45969.584536111113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45969.584536111113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45969.584536111113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45969.584536111113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45969.584536111113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45969.584536111113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45969.584536111113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45969.584536111113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45969.584536111113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45969.584536111113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45969.584536111113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45969.584536111113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45969.584536111113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45969.584536111113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45969.584536111113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45969.584536111113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45969.584536111113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45969.584536111113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45969.584536111113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45969.584536111113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45969.584536111113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45969.584536111113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45969.584536111113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45969.584536111113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45969.584536111113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45969.584536111113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45969.584536111113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45969.584536111113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45969.584536111113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45969.584536111113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45969.584536111113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45969.584536111113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45969.584536111113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45969.584536111113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45969.584536111113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45969.584536111113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45969.584536111113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45969.584536111113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45969.584536111113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45969.584536111113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45969.584536111113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45969.584536111113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45969.584536111113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45969.584536111113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45969.584536111113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45969.584536111113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45969.584536111113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45969.584536111113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45969.584536111113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45969.584536111113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45969.584536111113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45969.584536111113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45969.584536111113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45969.584536111113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45969.584536111113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45969.584536111113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45969.584536111113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45969.584536111113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45969.584536111113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45969.584536111113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45969.584536111113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45969.584536111113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45969.584536111113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45969.584536111113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45969.584536111113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45969.584536111113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45969.584536111113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45969.584536111113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45969.584536111113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45969.584536111113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45969.584536111113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45969.584536111113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45969.584536111113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45969.584536111113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45969.584536111113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45969.584536111113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45969.584536111113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45969.584536111113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45969.584536111113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45969.584536111113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45969.584536111113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45969.584536111113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45969.584536111113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45969.584536111113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45969.584536111113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45969.584536111113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45969.584536111113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45969.584536111113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45969.584536111113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45969.584536111113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45969.584536111113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45969.584536111113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45969.584536111113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45969.584536111113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45969.584536111113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45969.584536111113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45969.584536111113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45969.584536111113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45969.584536111113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45969.584536111113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45969.584536111113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45969.584536111113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45969.584536111113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45969.584536111113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45969.584536111113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45969.584536111113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45969.584536111113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45969.584536111113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45969.584536111113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45969.584536111113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45969.584536111113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45969.584536111113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45969.584536111113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45969.584536111113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45969.584536111113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45969.584536111113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45969.584536111113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45969.584536111113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45969.584536111113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45969.584536111113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45969.584536111113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45969.584536111113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45969.584536111113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45969.584536111113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45969.584536111113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45969.584536111113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45969.584536111113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45969.584536111113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45969.584536111113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45969.584536111113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45969.584536111113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45969.584536111113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45969.584536111113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45969.584536111113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45969.584536111113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45969.584536111113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45969.584536111113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45969.584536111113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45969.584536111113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45969.584536111113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45969.584536111113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45969.584536111113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45969.584536111113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45969.584536111113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45969.584536111113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45969.584536111113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45969.584536111113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45969.584536111113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45969.584536111113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45969.584536111113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45969.584536111113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45969.584536111113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45969.584536111113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45969.584536111113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45969.584536111113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45969.584536111113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45969.584536111113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45969.584536111113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45969.584536111113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45969.584536111113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45969.584536111113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45969.584536111113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45969.584536111113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45969.584536111113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45969.584536111113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45969.584536111113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45969.584536111113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45969.584536111113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45969.584536111113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45969.584536111113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45969.584536111113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45969.584536111113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45969.584536111113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45969.584536111113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45969.584536111113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45969.584536111113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45969.584536111113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45969.584536111113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45969.584536111113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45969.584536111113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45969.584536111113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45969.584536111113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45969.584536111113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45969.584536111113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45969.584536111113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45969.584536111113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45969.584536111113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45969.584536111113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45969.584536111113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45969.584536111113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45969.584536111113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45969.584536111113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45969.584536111113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45969.584536111113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45969.584536111113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45969.584536111113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45969.584536111113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45969.584536111113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45969.584536111113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45969.584536111113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45969.584536111113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45969.584536111113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45969.584536111113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45969.584536111113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45969.584536111113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45969.584536111113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45969.584536111113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45969.584536111113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45969.584536111113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45969.584536111113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45969.584536111113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45969.584536111113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45969.584536111113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45969.584536111113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45969.584536111113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45969.584536111113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45969.584536111113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45969.584536111113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45969.584536111113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45969.584536111113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45969.584536111113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45969.584536111113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45969.584536111113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45969.584536111113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45969.584536111113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45969.584536111113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45969.584536111113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45969.584536111113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45969.584536111113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45969.584536111113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45969.584536111113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45969.584536111113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45969.584536111113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45969.584536111113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45969.584536111113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45969.584536111113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45969.584536111113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45969.584536111113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45969.584536111113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45969.584536111113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45969.584536111113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45969.584536111113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45969.584536111113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45969.584536111113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45969.584536111113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45969.584536111113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45969.584536111113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45969.584536111113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45969.584536111113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45969.584536111113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45969.584536111113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45969.584536111113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45969.584536111113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45969.584536111113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45969.584536111113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45969.584536111113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45969.584536111113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45969.584536111113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45969.584536111113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45969.584536111113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45969.584536111113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45969.584536111113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45969.584536111113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45969.584536111113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45969.584536111113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45969.584536111113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45969.584536111113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45969.584536111113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45969.584536111113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45969.584536111113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45969.584536111113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45969.584536111113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45969.584536111113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45969.584536111113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45969.584536111113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45969.584536111113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45969.584536111113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45969.584536111113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45969.584536111113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45969.584536111113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45969.584536111113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45969.584536111113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45969.584536111113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45969.584536111113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45969.584536111113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45969.584536111113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45969.584536111113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45969.584536111113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45969.584536111113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45969.584536111113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45969.584536111113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45969.584536111113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45969.584536111113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45969.584536111113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45969.584536111113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45969.584536111113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45969.584536111113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45969.584536111113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45969.584536111113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45969.584536111113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45969.584536111113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45969.584536111113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45969.584536111113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45969.584536111113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45969.584536111113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45969.584536111113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45969.584536111113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45969.584536111113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45969.584536111113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45969.584536111113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45969.584536111113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45969.584536111113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45969.584536111113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45969.584536111113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45969.584536111113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45969.584536111113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45969.584536111113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45969.584536111113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45969.584536111113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45969.584536111113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45969.584536111113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45969.584536111113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45969.584536111113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45969.584536111113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45969.584536111113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45969.584536111113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45969.584536111113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45969.584536111113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45969.584536111113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45969.584536111113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45969.584536111113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45969.584536111113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45969.584536111113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45969.584536111113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45969.584536111113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45969.584536111113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45969.584536111113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45969.584536111113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45969.584536111113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45969.584536111113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45969.584536111113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45969.584536111113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45969.584536111113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45969.584536111113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45969.584536111113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45969.584536111113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45969.584536111113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45969.584536111113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45969.584536111113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45969.584536111113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45969.584536111113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45969.584536111113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45969.584536111113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45969.584536111113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45969.584536111113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45969.584536111113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45969.584536111113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45969.584536111113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45969.584536111113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45969.584536111113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45969.584536111113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45969.584536111113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45969.584536111113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45969.584536111113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45969.584536111113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45969.584536111113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45969.584536111113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45969.584536111113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45969.584536111113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45969.584536111113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45969.584536111113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45969.584536111113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45969.584536111113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45969.584536111113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45969.584536111113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45969.584536111113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45969.584536111113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45969.584536111113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45969.584536111113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45969.584536111113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45969.584536111113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45969.584536111113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45969.584536111113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45969.584536111113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45969.584536111113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45969.584536111113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45969.584536111113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45969.584536111113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45969.584536111113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45969.584536111113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45969.584536111113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45969.584536111113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45969.584536111113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45969.584536111113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45969.584536111113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45969.584536111113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45969.584536111113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45969.584536111113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45969.584536111113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45969.584536111113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45969.584536111113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45969.584536111113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45969.584536111113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45969.584536111113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45969.584536111113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45969.584536111113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45969.584536111113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45969.584536111113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45969.584536111113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45969.584536111113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45969.584536111113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45969.584536111113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45969.584536111113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45969.584536111113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45969.584536111113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45969.584536111113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45969.584536111113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45969.584536111113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45969.584536111113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45969.584536111113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45969.584536111113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45969.584536111113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45969.584536111113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45969.584536111113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45969.584536111113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45969.584536111113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45969.584536111113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45969.584536111113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45969.584536111113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45969.584536111113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45969.584536111113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45969.584536111113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45969.584536111113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45969.584536111113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45969.584536111113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45969.584536111113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45969.584536111113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45969.584536111113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45969.584536111113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45969.584536111113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45969.584536111113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45969.584536111113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45969.584536111113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45969.584536111113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45969.584536111113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45969.584536111113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45969.584536111113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45969.584536111113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45969.584536111113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45969.584536111113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45969.584536111113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45969.584536111113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45969.584536111113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45969.584536111113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45969.584536111113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45969.584536111113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45969.584536111113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45969.584536111113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45969.584536111113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45969.584536111113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45969.584536111113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45969.584536111113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45969.584536111113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45969.584536111113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45969.584536111113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45969.584536111113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45969.584536111113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45969.584536111113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45969.584536111113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45969.584536111113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45969.584536111113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45969.584536111113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45969.584536111113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45969.584536111113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45969.584536111113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45969.584536111113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45969.584536111113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45969.584536111113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45969.584536111113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45969.584536111113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45969.584536111113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45969.584536111113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45969.584536111113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45969.584536111113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45969.584536111113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45969.584536111113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45969.584536111113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45969.584536111113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45969.584536111113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45969.584536111113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45969.584536111113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45969.584536111113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45969.584536111113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45969.584536111113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45969.584536111113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45969.584536111113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45969.584536111113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45969.584536111113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45969.584536111113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45969.584536111113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45969.584536111113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45969.584536111113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45969.584536111113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45969.584536111113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45969.584536111113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45969.584536111113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45969.584536111113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45969.584536111113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45969.584536111113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45969.584536111113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45969.584536111113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45969.584536111113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45969.584536111113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45969.584536111113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45969.584536111113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45969.584536111113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45969.584536111113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45969.584536111113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45969.584536111113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45969.584536111113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45969.584536111113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45969.584536111113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45969.584536111113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45969.584536111113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45969.584536111113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45969.584536111113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45969.584536111113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45969.584536111113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45969.584536111113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45969.584536111113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45969.584536111113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45969.584536111113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45969.584536111113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45969.584536111113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45969.584536111113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45969.584536111113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45969.584536111113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45969.584536111113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45969.584536111113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45969.584536111113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45969.584536111113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45969.584536111113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45969.584536111113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45969.584536111113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45969.584536111113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45969.584536111113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45969.584536111113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45969.584536111113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45969.584536111113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45969.584536111113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45969.584536111113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45969.584536111113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45969.584536111113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45969.584536111113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45969.584536111113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45969.584536111113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45969.584536111113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45969.584536111113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45969.584536111113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45969.584536111113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45969.584536111113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45969.584536111113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45969.584536111113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45969.584536111113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45969.584536111113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45969.584536111113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45969.584536111113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45969.584536111113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45969.584536111113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45969.584536111113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45969.584536111113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45969.584536111113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45969.584536111113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45969.584536111113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45969.584536111113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45969.584536111113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45969.584536111113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45969.584536111113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45969.584536111113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45969.584536111113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45969.584536111113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45969.584536111113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45969.584536111113</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G21" ca="1" si="0">IFERROR(NOW()-F2,"")</f>
        <v>266.10381851851707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29312</v>
      </c>
      <c r="E3" s="95" t="s">
        <v>39021</v>
      </c>
      <c r="F3" s="96">
        <v>45969.553807870368</v>
      </c>
      <c r="G3" s="136">
        <f t="shared" ca="1" si="0"/>
        <v>3.0728240744792856E-2</v>
      </c>
      <c r="H3" s="96">
        <v>45969.54755787037</v>
      </c>
      <c r="I3" s="135" t="str">
        <f>IFERROR(VLOOKUP(D3,DB!A:F,6,0),"")</f>
        <v>SCECO</v>
      </c>
      <c r="J3" s="135" t="str">
        <f>IFERROR(VLOOKUP(D3,DB!A:G,7,0),"")</f>
        <v>Dead</v>
      </c>
      <c r="K3" s="98" t="s">
        <v>39110</v>
      </c>
      <c r="L3" s="92" t="str">
        <f>IFERROR(VLOOKUP(D3,DB!A:I,9,0),"")</f>
        <v>Latis</v>
      </c>
    </row>
    <row r="4" spans="1:16" ht="15" customHeight="1">
      <c r="A4" s="135" t="s">
        <v>39111</v>
      </c>
      <c r="B4" s="135" t="str">
        <f>IFERROR(VLOOKUP(D4,DB!A:K,11,0),"")</f>
        <v>R4</v>
      </c>
      <c r="C4" s="94">
        <v>1</v>
      </c>
      <c r="D4" s="92" t="s">
        <v>34897</v>
      </c>
      <c r="E4" s="95" t="s">
        <v>39021</v>
      </c>
      <c r="F4" s="96"/>
      <c r="G4" s="136">
        <f t="shared" ca="1" si="0"/>
        <v>45969.584536111113</v>
      </c>
      <c r="H4" s="96">
        <v>45969.53361111111</v>
      </c>
      <c r="I4" s="135" t="str">
        <f>IFERROR(VLOOKUP(D4,DB!A:F,6,0),"")</f>
        <v>Generator-SG</v>
      </c>
      <c r="J4" s="135" t="str">
        <f>IFERROR(VLOOKUP(D4,DB!A:G,7,0),"")</f>
        <v>Vandalized</v>
      </c>
      <c r="K4" s="98" t="s">
        <v>39112</v>
      </c>
      <c r="L4" s="92" t="str">
        <f>IFERROR(VLOOKUP(D4,DB!A:I,9,0),"")</f>
        <v>Latis</v>
      </c>
    </row>
    <row r="5" spans="1:16" ht="15" customHeight="1">
      <c r="A5" s="135"/>
      <c r="B5" s="135" t="str">
        <f>IFERROR(VLOOKUP(D5,DB!A:K,11,0),"")</f>
        <v/>
      </c>
      <c r="C5" s="94"/>
      <c r="D5" s="92"/>
      <c r="E5" s="95"/>
      <c r="F5" s="96"/>
      <c r="G5" s="136">
        <f t="shared" ca="1" si="0"/>
        <v>45969.584536111113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0"/>
        <v>45969.584536111113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0"/>
        <v>45969.584536111113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0"/>
        <v>45969.584536111113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0"/>
        <v>45969.584536111113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0"/>
        <v>45969.584536111113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0"/>
        <v>45969.584536111113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0"/>
        <v>45969.584536111113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0"/>
        <v>45969.584536111113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0"/>
        <v>45969.584536111113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0"/>
        <v>45969.584536111113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0"/>
        <v>45969.584536111113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0"/>
        <v>45969.584536111113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0"/>
        <v>45969.584536111113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0"/>
        <v>45969.584536111113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0"/>
        <v>45969.584536111113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0"/>
        <v>45969.584536111113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ref="G22:G53" ca="1" si="1">IFERROR(NOW()-F22,"")</f>
        <v>45969.584536111113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45969.584536111113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45969.584536111113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45969.584536111113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45969.584536111113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45969.584536111113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45969.584536111113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45969.584536111113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45969.584536111113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45969.584536111113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45969.584536111113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45969.584536111113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45969.584536111113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45969.584536111113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45969.584536111113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45969.584536111113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1"/>
        <v>45969.584536111113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1"/>
        <v>45969.584536111113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1"/>
        <v>45969.584536111113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1"/>
        <v>45969.584536111113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1"/>
        <v>45969.584536111113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1"/>
        <v>45969.584536111113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1"/>
        <v>45969.584536111113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1"/>
        <v>45969.584536111113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1"/>
        <v>45969.584536111113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1"/>
        <v>45969.584536111113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1"/>
        <v>45969.584536111113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1"/>
        <v>45969.584536111113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1"/>
        <v>45969.584536111113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1"/>
        <v>45969.584536111113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1"/>
        <v>45969.584536111113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1"/>
        <v>45969.584536111113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ref="G54:G85" ca="1" si="2">IFERROR(NOW()-F54,"")</f>
        <v>45969.584536111113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45969.584536111113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45969.584536111113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45969.584536111113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45969.584536111113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45969.584536111113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45969.584536111113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45969.584536111113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45969.584536111113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45969.584536111113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45969.584536111113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45969.584536111113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45969.584536111113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45969.584536111113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45969.584536111113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45969.584536111113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ca="1" si="2"/>
        <v>45969.584536111113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2"/>
        <v>45969.584536111113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2"/>
        <v>45969.584536111113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2"/>
        <v>45969.584536111113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2"/>
        <v>45969.584536111113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2"/>
        <v>45969.584536111113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2"/>
        <v>45969.584536111113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136">
        <f t="shared" ca="1" si="2"/>
        <v>45969.584536111113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136">
        <f t="shared" ca="1" si="2"/>
        <v>45969.584536111113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136">
        <f t="shared" ca="1" si="2"/>
        <v>45969.584536111113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136">
        <f t="shared" ca="1" si="2"/>
        <v>45969.584536111113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136">
        <f t="shared" ca="1" si="2"/>
        <v>45969.584536111113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136">
        <f t="shared" ca="1" si="2"/>
        <v>45969.584536111113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136">
        <f t="shared" ca="1" si="2"/>
        <v>45969.584536111113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136">
        <f t="shared" ca="1" si="2"/>
        <v>45969.584536111113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136">
        <f t="shared" ca="1" si="2"/>
        <v>45969.584536111113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136">
        <f t="shared" ref="G86:G117" ca="1" si="3">IFERROR(NOW()-F86,"")</f>
        <v>45969.584536111113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136">
        <f t="shared" ca="1" si="3"/>
        <v>45969.584536111113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136">
        <f t="shared" ca="1" si="3"/>
        <v>45969.584536111113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136">
        <f t="shared" ca="1" si="3"/>
        <v>45969.584536111113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136">
        <f t="shared" ca="1" si="3"/>
        <v>45969.584536111113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136">
        <f t="shared" ca="1" si="3"/>
        <v>45969.584536111113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136">
        <f t="shared" ca="1" si="3"/>
        <v>45969.584536111113</v>
      </c>
      <c r="H92" s="96"/>
      <c r="I92" s="135" t="str">
        <f>IFERROR(VLOOKUP(D92,DB!A:F,6,0),"")</f>
        <v/>
      </c>
      <c r="J92" s="135" t="str">
        <f>IFERROR(VLOOKUP(D92,DB!A:G,7,0),"")</f>
        <v/>
      </c>
      <c r="K92" s="98"/>
      <c r="L92" s="92" t="str">
        <f>IFERROR(VLOOKUP(D92,DB!A:I,9,0),"")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0"/>
  <sheetViews>
    <sheetView tabSelected="1"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77.752475925924955</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43.39565879629663</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59" ca="1" si="1">IFERROR(NOW()-F4,"")</f>
        <v>20.923425000000861</v>
      </c>
      <c r="H4" s="125">
        <v>45948.661111111112</v>
      </c>
      <c r="I4" s="124" t="str">
        <f>IFERROR(VLOOKUP(D4,DB!A:F,6,0),"")</f>
        <v>SCECO</v>
      </c>
      <c r="J4" s="124" t="str">
        <f>IFERROR(VLOOKUP(D4,DB!A:G,7,0),"")</f>
        <v>Dead</v>
      </c>
      <c r="K4" s="124" t="s">
        <v>39118</v>
      </c>
      <c r="L4" s="124" t="str">
        <f>IFERROR(VLOOKUP(D4,DB!A:I,9,0),"")</f>
        <v>Latis</v>
      </c>
    </row>
    <row r="5" spans="1:13">
      <c r="A5" s="124" t="s">
        <v>39119</v>
      </c>
      <c r="B5" s="124" t="str">
        <f>IFERROR(VLOOKUP(D5,DB!A:K,11,0),"")</f>
        <v>R5</v>
      </c>
      <c r="C5" s="124">
        <v>3</v>
      </c>
      <c r="D5" s="124" t="s">
        <v>38284</v>
      </c>
      <c r="E5" s="124" t="s">
        <v>39100</v>
      </c>
      <c r="F5" s="125"/>
      <c r="G5" s="126">
        <f t="shared" ca="1" si="1"/>
        <v>45969.584536111113</v>
      </c>
      <c r="H5" s="125">
        <v>45969.520300925928</v>
      </c>
      <c r="I5" s="124" t="str">
        <f>IFERROR(VLOOKUP(D5,DB!A:F,6,0),"")</f>
        <v>SCECO</v>
      </c>
      <c r="J5" s="124" t="str">
        <f>IFERROR(VLOOKUP(D5,DB!A:G,7,0),"")</f>
        <v>Haj Removal</v>
      </c>
      <c r="K5" s="124" t="s">
        <v>39120</v>
      </c>
      <c r="L5" s="124" t="str">
        <f>IFERROR(VLOOKUP(D5,DB!A:I,9,0),"")</f>
        <v>Latis</v>
      </c>
    </row>
    <row r="6" spans="1:13" ht="30.75">
      <c r="A6" s="124" t="s">
        <v>39121</v>
      </c>
      <c r="B6" s="124" t="s">
        <v>5443</v>
      </c>
      <c r="C6" s="124">
        <v>1</v>
      </c>
      <c r="D6" s="124" t="s">
        <v>32330</v>
      </c>
      <c r="E6" s="124" t="s">
        <v>39021</v>
      </c>
      <c r="F6" s="125">
        <v>45968.848599537036</v>
      </c>
      <c r="G6" s="126">
        <v>0.54726851851851854</v>
      </c>
      <c r="H6" s="125">
        <v>45968.827465277776</v>
      </c>
      <c r="I6" s="124" t="s">
        <v>22</v>
      </c>
      <c r="J6" s="124" t="s">
        <v>65</v>
      </c>
      <c r="K6" s="124" t="s">
        <v>39122</v>
      </c>
      <c r="L6" s="124" t="s">
        <v>8145</v>
      </c>
    </row>
    <row r="7" spans="1:13">
      <c r="A7" s="124"/>
      <c r="B7" s="124" t="str">
        <f>IFERROR(VLOOKUP(D7,DB!A:K,11,0),"")</f>
        <v/>
      </c>
      <c r="C7" s="124"/>
      <c r="D7" s="124"/>
      <c r="E7" s="124"/>
      <c r="F7" s="125"/>
      <c r="G7" s="126">
        <f t="shared" ca="1" si="1"/>
        <v>45969.584536111113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45969.584536111113</v>
      </c>
      <c r="H8" s="125"/>
      <c r="I8" s="124" t="str">
        <f>IFERROR(VLOOKUP(D8,DB!A:F,6,0),"")</f>
        <v/>
      </c>
      <c r="J8" s="124" t="str">
        <f>IFERROR(VLOOKUP(D8,DB!A:G,7,0),"")</f>
        <v/>
      </c>
      <c r="K8" s="124"/>
      <c r="L8" s="124" t="str">
        <f>IFERROR(VLOOKUP(D8,DB!A:I,9,0),"")</f>
        <v/>
      </c>
    </row>
    <row r="9" spans="1:13">
      <c r="A9" s="124"/>
      <c r="B9" s="124" t="str">
        <f>IFERROR(VLOOKUP(D9,DB!A:K,11,0),"")</f>
        <v>R5</v>
      </c>
      <c r="C9" s="124"/>
      <c r="D9" s="124" t="s">
        <v>14669</v>
      </c>
      <c r="E9" s="124"/>
      <c r="F9" s="125"/>
      <c r="G9" s="126">
        <f t="shared" ca="1" si="1"/>
        <v>45969.584536111113</v>
      </c>
      <c r="H9" s="125"/>
      <c r="I9" s="124" t="str">
        <f>IFERROR(VLOOKUP(D9,DB!A:F,6,0),"")</f>
        <v>SCECO</v>
      </c>
      <c r="J9" s="124" t="str">
        <f>IFERROR(VLOOKUP(D9,DB!A:G,7,0),"")</f>
        <v>No BB Design</v>
      </c>
      <c r="K9" s="124"/>
      <c r="L9" s="124" t="str">
        <f>IFERROR(VLOOKUP(D9,DB!A:I,9,0),"")</f>
        <v>Latis</v>
      </c>
    </row>
    <row r="10" spans="1:13">
      <c r="A10" s="124"/>
      <c r="B10" s="124" t="str">
        <f>IFERROR(VLOOKUP(D10,DB!A:K,11,0),"")</f>
        <v/>
      </c>
      <c r="C10" s="124"/>
      <c r="D10" s="124"/>
      <c r="E10" s="124"/>
      <c r="F10" s="125"/>
      <c r="G10" s="126">
        <f t="shared" ca="1" si="1"/>
        <v>45969.584536111113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45969.584536111113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45969.584536111113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45969.584536111113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45969.584536111113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45969.584536111113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45969.584536111113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45969.584536111113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45969.584536111113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45969.584536111113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45969.584536111113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45969.584536111113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45969.584536111113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45969.584536111113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45969.584536111113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45969.584536111113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45969.584536111113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45969.584536111113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45969.584536111113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45969.584536111113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45969.584536111113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45969.584536111113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45969.584536111113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45969.584536111113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45969.584536111113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5"/>
      <c r="G35" s="126">
        <f t="shared" ca="1" si="1"/>
        <v>45969.584536111113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5"/>
      <c r="G36" s="126">
        <f t="shared" ca="1" si="1"/>
        <v>45969.584536111113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5"/>
      <c r="G37" s="126">
        <f t="shared" ca="1" si="1"/>
        <v>45969.584536111113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5"/>
      <c r="G38" s="126">
        <f t="shared" ca="1" si="1"/>
        <v>45969.584536111113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5"/>
      <c r="G39" s="126">
        <f t="shared" ca="1" si="1"/>
        <v>45969.584536111113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5"/>
      <c r="G40" s="126">
        <f t="shared" ca="1" si="1"/>
        <v>45969.584536111113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5"/>
      <c r="G41" s="126">
        <f t="shared" ca="1" si="1"/>
        <v>45969.584536111113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45969.584536111113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45969.584536111113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45969.584536111113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45969.584536111113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45969.584536111113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45969.584536111113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45969.584536111113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45969.584536111113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45969.584536111113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45969.584536111113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45969.584536111113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1"/>
        <v>45969.584536111113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1"/>
        <v>45969.584536111113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1"/>
        <v>45969.584536111113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1"/>
        <v>45969.584536111113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1"/>
        <v>45969.584536111113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1"/>
        <v>45969.584536111113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1"/>
        <v>45969.584536111113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ref="G60:G123" ca="1" si="2">IFERROR(NOW()-F60,"")</f>
        <v>45969.584536111113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45969.584536111113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45969.584536111113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45969.584536111113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45969.584536111113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45969.584536111113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45969.584536111113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45969.584536111113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45969.584536111113</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45969.584536111113</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45969.584536111113</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45969.584536111113</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45969.584536111113</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45969.584536111113</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45969.584536111113</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45969.584536111113</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45969.584536111113</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45969.584536111113</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45969.584536111113</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45969.584536111113</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45969.584536111113</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45969.584536111113</v>
      </c>
      <c r="H81" s="125"/>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45969.584536111113</v>
      </c>
      <c r="H82" s="125"/>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45969.584536111113</v>
      </c>
      <c r="H83" s="125"/>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45969.584536111113</v>
      </c>
      <c r="H84" s="125"/>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45969.584536111113</v>
      </c>
      <c r="H85" s="125"/>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45969.584536111113</v>
      </c>
      <c r="H86" s="125"/>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45969.584536111113</v>
      </c>
      <c r="H87" s="125"/>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45969.584536111113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45969.584536111113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45969.584536111113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45969.584536111113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45969.584536111113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45969.584536111113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45969.584536111113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45969.584536111113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45969.584536111113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45969.584536111113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45969.584536111113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45969.584536111113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45969.584536111113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45969.584536111113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45969.584536111113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45969.584536111113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45969.584536111113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45969.584536111113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45969.584536111113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45969.584536111113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45969.584536111113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45969.584536111113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6">
        <f t="shared" ca="1" si="2"/>
        <v>45969.584536111113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6">
        <f t="shared" ca="1" si="2"/>
        <v>45969.584536111113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6">
        <f t="shared" ca="1" si="2"/>
        <v>45969.584536111113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6">
        <f t="shared" ca="1" si="2"/>
        <v>45969.584536111113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6">
        <f t="shared" ca="1" si="2"/>
        <v>45969.584536111113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6">
        <f t="shared" ca="1" si="2"/>
        <v>45969.584536111113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6">
        <f t="shared" ca="1" si="2"/>
        <v>45969.584536111113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2"/>
        <v>45969.584536111113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2"/>
        <v>45969.584536111113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2"/>
        <v>45969.584536111113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2"/>
        <v>45969.584536111113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2"/>
        <v>45969.584536111113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2"/>
        <v>45969.584536111113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2"/>
        <v>45969.584536111113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3">IFERROR(NOW()-F124,"")</f>
        <v>45969.584536111113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45969.584536111113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45969.584536111113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45969.584536111113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45969.584536111113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45969.584536111113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45969.584536111113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45969.584536111113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45969.584536111113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45969.584536111113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45969.584536111113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45969.584536111113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45969.584536111113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45969.584536111113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45969.584536111113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45969.584536111113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45969.584536111113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45969.584536111113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45969.584536111113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45969.584536111113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45969.584536111113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45969.584536111113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45969.584536111113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45969.584536111113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45969.584536111113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45969.584536111113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45969.584536111113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45969.584536111113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45969.584536111113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45969.584536111113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45969.584536111113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45969.584536111113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45969.584536111113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45969.584536111113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45969.584536111113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45969.584536111113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45969.584536111113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45969.584536111113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45969.584536111113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45969.584536111113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45969.584536111113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45969.584536111113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45969.584536111113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45969.584536111113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45969.584536111113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45969.584536111113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45969.584536111113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45969.584536111113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45969.584536111113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45969.584536111113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45969.584536111113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45969.584536111113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45969.584536111113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45969.584536111113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45969.584536111113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45969.584536111113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45969.584536111113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3"/>
        <v>45969.584536111113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3"/>
        <v>45969.584536111113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3"/>
        <v>45969.584536111113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3"/>
        <v>45969.584536111113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3"/>
        <v>45969.584536111113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3"/>
        <v>45969.584536111113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3"/>
        <v>45969.584536111113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4">IFERROR(NOW()-F188,"")</f>
        <v>45969.584536111113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45969.584536111113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45969.584536111113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45969.584536111113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45969.584536111113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45969.584536111113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45969.584536111113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45969.584536111113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45969.584536111113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45969.584536111113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45969.584536111113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45969.584536111113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45969.584536111113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45969.584536111113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45969.584536111113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45969.584536111113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45969.584536111113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45969.584536111113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45969.584536111113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45969.584536111113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45969.584536111113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45969.584536111113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45969.584536111113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45969.584536111113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45969.584536111113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45969.584536111113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45969.584536111113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45969.584536111113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45969.584536111113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45969.584536111113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45969.584536111113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45969.584536111113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45969.584536111113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45969.584536111113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45969.584536111113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45969.584536111113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45969.584536111113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45969.584536111113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45969.584536111113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45969.584536111113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45969.584536111113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45969.584536111113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45969.584536111113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45969.584536111113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45969.584536111113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45969.584536111113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45969.584536111113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45969.584536111113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45969.584536111113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45969.584536111113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45969.584536111113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45969.584536111113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45969.584536111113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45969.584536111113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45969.584536111113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45969.584536111113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45969.584536111113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4"/>
        <v>45969.584536111113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4"/>
        <v>45969.584536111113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4"/>
        <v>45969.584536111113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4"/>
        <v>45969.584536111113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4"/>
        <v>45969.584536111113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4"/>
        <v>45969.584536111113</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4"/>
        <v>45969.584536111113</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ref="G252:G315" ca="1" si="5">IFERROR(NOW()-F252,"")</f>
        <v>45969.584536111113</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45969.584536111113</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45969.584536111113</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45969.584536111113</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45969.584536111113</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45969.584536111113</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45969.584536111113</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45969.584536111113</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45969.584536111113</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45969.584536111113</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45969.584536111113</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45969.584536111113</v>
      </c>
      <c r="H263" s="124"/>
      <c r="I263" s="124" t="str">
        <f>IFERROR(VLOOKUP(D263,DB!A:F,6,0),"")</f>
        <v/>
      </c>
      <c r="J263" s="124" t="str">
        <f>IFERROR(VLOOKUP(D263,DB!A:G,7,0),"")</f>
        <v/>
      </c>
      <c r="K263" s="124"/>
      <c r="L263" s="124" t="str">
        <f>IFERROR(VLOOKUP(D263,DB!A:I,9,0),"")</f>
        <v/>
      </c>
    </row>
    <row r="264" spans="1:12">
      <c r="A264" s="124"/>
      <c r="B264" s="124" t="str">
        <f>IFERROR(VLOOKUP(D264,DB!A:K,11,0),"")</f>
        <v/>
      </c>
      <c r="C264" s="124"/>
      <c r="D264" s="124"/>
      <c r="E264" s="124"/>
      <c r="F264" s="124"/>
      <c r="G264" s="124">
        <f t="shared" ca="1" si="5"/>
        <v>45969.584536111113</v>
      </c>
      <c r="H264" s="124"/>
      <c r="I264" s="124" t="str">
        <f>IFERROR(VLOOKUP(D264,DB!A:F,6,0),"")</f>
        <v/>
      </c>
      <c r="J264" s="124" t="str">
        <f>IFERROR(VLOOKUP(D264,DB!A:G,7,0),"")</f>
        <v/>
      </c>
      <c r="K264" s="124"/>
      <c r="L264" s="124" t="str">
        <f>IFERROR(VLOOKUP(D264,DB!A:I,9,0),"")</f>
        <v/>
      </c>
    </row>
    <row r="265" spans="1:12">
      <c r="A265" s="124"/>
      <c r="B265" s="124" t="str">
        <f>IFERROR(VLOOKUP(D265,DB!A:K,11,0),"")</f>
        <v/>
      </c>
      <c r="C265" s="124"/>
      <c r="D265" s="124"/>
      <c r="E265" s="124"/>
      <c r="F265" s="124"/>
      <c r="G265" s="124">
        <f t="shared" ca="1" si="5"/>
        <v>45969.584536111113</v>
      </c>
      <c r="H265" s="124"/>
      <c r="I265" s="124" t="str">
        <f>IFERROR(VLOOKUP(D265,DB!A:F,6,0),"")</f>
        <v/>
      </c>
      <c r="J265" s="124" t="str">
        <f>IFERROR(VLOOKUP(D265,DB!A:G,7,0),"")</f>
        <v/>
      </c>
      <c r="K265" s="124"/>
      <c r="L265" s="124" t="str">
        <f>IFERROR(VLOOKUP(D265,DB!A:I,9,0),"")</f>
        <v/>
      </c>
    </row>
    <row r="266" spans="1:12">
      <c r="A266" s="124"/>
      <c r="B266" s="124" t="str">
        <f>IFERROR(VLOOKUP(D266,DB!A:K,11,0),"")</f>
        <v/>
      </c>
      <c r="C266" s="124"/>
      <c r="D266" s="124"/>
      <c r="E266" s="124"/>
      <c r="F266" s="124"/>
      <c r="G266" s="124">
        <f t="shared" ca="1" si="5"/>
        <v>45969.584536111113</v>
      </c>
      <c r="H266" s="124"/>
      <c r="I266" s="124" t="str">
        <f>IFERROR(VLOOKUP(D266,DB!A:F,6,0),"")</f>
        <v/>
      </c>
      <c r="J266" s="124" t="str">
        <f>IFERROR(VLOOKUP(D266,DB!A:G,7,0),"")</f>
        <v/>
      </c>
      <c r="K266" s="124"/>
      <c r="L266" s="124" t="str">
        <f>IFERROR(VLOOKUP(D266,DB!A:I,9,0),"")</f>
        <v/>
      </c>
    </row>
    <row r="267" spans="1:12">
      <c r="A267" s="124"/>
      <c r="B267" s="124" t="str">
        <f>IFERROR(VLOOKUP(D267,DB!A:K,11,0),"")</f>
        <v/>
      </c>
      <c r="C267" s="124"/>
      <c r="D267" s="124"/>
      <c r="E267" s="124"/>
      <c r="F267" s="124"/>
      <c r="G267" s="124">
        <f t="shared" ca="1" si="5"/>
        <v>45969.584536111113</v>
      </c>
      <c r="H267" s="124"/>
      <c r="I267" s="124" t="str">
        <f>IFERROR(VLOOKUP(D267,DB!A:F,6,0),"")</f>
        <v/>
      </c>
      <c r="J267" s="124" t="str">
        <f>IFERROR(VLOOKUP(D267,DB!A:G,7,0),"")</f>
        <v/>
      </c>
      <c r="K267" s="124"/>
      <c r="L267" s="124" t="str">
        <f>IFERROR(VLOOKUP(D267,DB!A:I,9,0),"")</f>
        <v/>
      </c>
    </row>
    <row r="268" spans="1:12">
      <c r="A268" s="124"/>
      <c r="B268" s="124" t="str">
        <f>IFERROR(VLOOKUP(D268,DB!A:K,11,0),"")</f>
        <v/>
      </c>
      <c r="C268" s="124"/>
      <c r="D268" s="124"/>
      <c r="E268" s="124"/>
      <c r="F268" s="124"/>
      <c r="G268" s="124">
        <f t="shared" ca="1" si="5"/>
        <v>45969.584536111113</v>
      </c>
      <c r="H268" s="124"/>
      <c r="I268" s="124" t="str">
        <f>IFERROR(VLOOKUP(D268,DB!A:F,6,0),"")</f>
        <v/>
      </c>
      <c r="J268" s="124" t="str">
        <f>IFERROR(VLOOKUP(D268,DB!A:G,7,0),"")</f>
        <v/>
      </c>
      <c r="K268" s="124"/>
      <c r="L268" s="124" t="str">
        <f>IFERROR(VLOOKUP(D268,DB!A:I,9,0),"")</f>
        <v/>
      </c>
    </row>
    <row r="269" spans="1:12">
      <c r="A269" s="124"/>
      <c r="B269" s="124" t="str">
        <f>IFERROR(VLOOKUP(D269,DB!A:K,11,0),"")</f>
        <v/>
      </c>
      <c r="C269" s="124"/>
      <c r="D269" s="124"/>
      <c r="E269" s="124"/>
      <c r="F269" s="124"/>
      <c r="G269" s="124">
        <f t="shared" ca="1" si="5"/>
        <v>45969.584536111113</v>
      </c>
      <c r="H269" s="124"/>
      <c r="I269" s="124" t="str">
        <f>IFERROR(VLOOKUP(D269,DB!A:F,6,0),"")</f>
        <v/>
      </c>
      <c r="J269" s="124" t="str">
        <f>IFERROR(VLOOKUP(D269,DB!A:G,7,0),"")</f>
        <v/>
      </c>
      <c r="K269" s="124"/>
      <c r="L269" s="124" t="str">
        <f>IFERROR(VLOOKUP(D269,DB!A:I,9,0),"")</f>
        <v/>
      </c>
    </row>
    <row r="270" spans="1:12">
      <c r="A270" s="124"/>
      <c r="B270" s="124" t="str">
        <f>IFERROR(VLOOKUP(D270,DB!A:K,11,0),"")</f>
        <v/>
      </c>
      <c r="C270" s="124"/>
      <c r="D270" s="124"/>
      <c r="E270" s="124"/>
      <c r="F270" s="124"/>
      <c r="G270" s="124">
        <f t="shared" ca="1" si="5"/>
        <v>45969.584536111113</v>
      </c>
      <c r="H270" s="124"/>
      <c r="I270" s="124" t="str">
        <f>IFERROR(VLOOKUP(D270,DB!A:F,6,0),"")</f>
        <v/>
      </c>
      <c r="J270" s="124" t="str">
        <f>IFERROR(VLOOKUP(D270,DB!A:G,7,0),"")</f>
        <v/>
      </c>
      <c r="K270" s="124"/>
      <c r="L270" s="124" t="str">
        <f>IFERROR(VLOOKUP(D270,DB!A:I,9,0),"")</f>
        <v/>
      </c>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row r="304" spans="1:12">
      <c r="A304" s="124"/>
      <c r="B304" s="124"/>
      <c r="C304" s="124"/>
      <c r="D304" s="124"/>
      <c r="E304" s="124"/>
      <c r="F304" s="124"/>
      <c r="G304" s="124"/>
      <c r="H304" s="124"/>
      <c r="I304" s="124"/>
      <c r="J304" s="124"/>
      <c r="K304" s="124"/>
      <c r="L304" s="124"/>
    </row>
    <row r="305" spans="1:12">
      <c r="A305" s="124"/>
      <c r="B305" s="124"/>
      <c r="C305" s="124"/>
      <c r="D305" s="124"/>
      <c r="E305" s="124"/>
      <c r="F305" s="124"/>
      <c r="G305" s="124"/>
      <c r="H305" s="124"/>
      <c r="I305" s="124"/>
      <c r="J305" s="124"/>
      <c r="K305" s="124"/>
      <c r="L305" s="124"/>
    </row>
    <row r="306" spans="1:12">
      <c r="A306" s="124"/>
      <c r="B306" s="124"/>
      <c r="C306" s="124"/>
      <c r="D306" s="124"/>
      <c r="E306" s="124"/>
      <c r="F306" s="124"/>
      <c r="G306" s="124"/>
      <c r="H306" s="124"/>
      <c r="I306" s="124"/>
      <c r="J306" s="124"/>
      <c r="K306" s="124"/>
      <c r="L306" s="124"/>
    </row>
    <row r="307" spans="1:12">
      <c r="A307" s="124"/>
      <c r="B307" s="124"/>
      <c r="C307" s="124"/>
      <c r="D307" s="124"/>
      <c r="E307" s="124"/>
      <c r="F307" s="124"/>
      <c r="G307" s="124"/>
      <c r="H307" s="124"/>
      <c r="I307" s="124"/>
      <c r="J307" s="124"/>
      <c r="K307" s="124"/>
      <c r="L307" s="124"/>
    </row>
    <row r="308" spans="1:12">
      <c r="A308" s="124"/>
      <c r="B308" s="124"/>
      <c r="C308" s="124"/>
      <c r="D308" s="124"/>
      <c r="E308" s="124"/>
      <c r="F308" s="124"/>
      <c r="G308" s="124"/>
      <c r="H308" s="124"/>
      <c r="I308" s="124"/>
      <c r="J308" s="124"/>
      <c r="K308" s="124"/>
      <c r="L308" s="124"/>
    </row>
    <row r="309" spans="1:12">
      <c r="A309" s="124"/>
      <c r="B309" s="124"/>
      <c r="C309" s="124"/>
      <c r="D309" s="124"/>
      <c r="E309" s="124"/>
      <c r="F309" s="124"/>
      <c r="G309" s="124"/>
      <c r="H309" s="124"/>
      <c r="I309" s="124"/>
      <c r="J309" s="124"/>
      <c r="K309" s="124"/>
      <c r="L309" s="124"/>
    </row>
    <row r="310" spans="1:12">
      <c r="A310" s="124"/>
      <c r="B310" s="124"/>
      <c r="C310" s="124"/>
      <c r="D310" s="124"/>
      <c r="E310" s="124"/>
      <c r="F310" s="124"/>
      <c r="G310" s="124"/>
      <c r="H310" s="124"/>
      <c r="I310" s="124"/>
      <c r="J310" s="124"/>
      <c r="K310" s="124"/>
      <c r="L310" s="124"/>
    </row>
  </sheetData>
  <dataValidations count="2">
    <dataValidation allowBlank="1" showInputMessage="1" showErrorMessage="1" sqref="E1" xr:uid="{920C6338-E771-4DAE-8C89-92A9093EA4DE}"/>
    <dataValidation type="list" allowBlank="1" showInputMessage="1" showErrorMessage="1" sqref="E2:E2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3"/>
  <sheetViews>
    <sheetView workbookViewId="0">
      <selection activeCell="D5" sqref="D5"/>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3</v>
      </c>
      <c r="D2" s="145" t="s">
        <v>29232</v>
      </c>
      <c r="E2" s="124" t="s">
        <v>39021</v>
      </c>
      <c r="F2" s="144">
        <v>45969.546412037038</v>
      </c>
      <c r="G2" s="105">
        <f t="shared" ref="G2:G11" ca="1" si="0">IFERROR(NOW()-F2,"-")</f>
        <v>3.8124074075312819E-2</v>
      </c>
      <c r="H2" s="144">
        <v>45969.540520833332</v>
      </c>
      <c r="I2" s="142" t="str">
        <f>IFERROR(VLOOKUP(D2,DB!A:F,6,0),"")</f>
        <v>SCECO</v>
      </c>
      <c r="J2" s="142" t="str">
        <f>IFERROR(VLOOKUP(D2,DB!A:G,7,0),"")</f>
        <v>Dead</v>
      </c>
      <c r="K2" s="146" t="s">
        <v>39124</v>
      </c>
      <c r="L2" s="147" t="str">
        <f>IFERROR(VLOOKUP(D2,DB!A:I,9,0),"")</f>
        <v>Latis</v>
      </c>
    </row>
    <row r="3" spans="1:16382" ht="31.5" customHeight="1">
      <c r="A3" s="141"/>
      <c r="B3" s="142" t="str">
        <f>IFERROR(VLOOKUP(D3,DB!A:K,11,0),"")</f>
        <v/>
      </c>
      <c r="C3" s="143"/>
      <c r="D3" s="145"/>
      <c r="E3" s="124"/>
      <c r="F3" s="144"/>
      <c r="G3" s="105">
        <f t="shared" ca="1" si="0"/>
        <v>45969.584536111113</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5"/>
      <c r="E4" s="124"/>
      <c r="F4" s="144"/>
      <c r="G4" s="105">
        <f t="shared" ca="1" si="0"/>
        <v>45969.584536111113</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45969.584536111113</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45969.584536111113</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45969.584536111113</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45969.584536111113</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45969.584536111113</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45969.584535995367</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45969.584535995367</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ref="G12:G31" ca="1" si="1">IFERROR(NOW()-F12,"-")</f>
        <v>45969.584535995367</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1"/>
        <v>45969.584535995367</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1"/>
        <v>45969.584535995367</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1"/>
        <v>45969.584535995367</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1"/>
        <v>45969.584535995367</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1"/>
        <v>45969.584535995367</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1"/>
        <v>45969.584535995367</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1"/>
        <v>45969.584535995367</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1"/>
        <v>45969.584535995367</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ca="1" si="1"/>
        <v>45969.584535995367</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45969.584535995367</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45969.584535995367</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45969.584535995367</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45969.584535995367</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45969.584535995367</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45969.584535995367</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45969.584535995367</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45969.584535995367</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45969.584535995367</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45969.584535995367</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ref="G32:G95" ca="1" si="2">IFERROR(NOW()-F32,"-")</f>
        <v>45969.584535995367</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2"/>
        <v>45969.584535995367</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2"/>
        <v>45969.584535995367</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2"/>
        <v>45969.584535995367</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2"/>
        <v>45969.584535995367</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2"/>
        <v>45969.584535995367</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2"/>
        <v>45969.584535995367</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2"/>
        <v>45969.584535995367</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2"/>
        <v>45969.584535995367</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2"/>
        <v>45969.584535995367</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2"/>
        <v>45969.584535995367</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2"/>
        <v>45969.584535995367</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2"/>
        <v>45969.584535995367</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2"/>
        <v>45969.584535995367</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2"/>
        <v>45969.584535995367</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2"/>
        <v>45969.584535995367</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2"/>
        <v>45969.584535995367</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2"/>
        <v>45969.584535995367</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2"/>
        <v>45969.584535995367</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2"/>
        <v>45969.584535995367</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2"/>
        <v>45969.584535995367</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2"/>
        <v>45969.584535995367</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2"/>
        <v>45969.584535995367</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2"/>
        <v>45969.584535995367</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2"/>
        <v>45969.584535995367</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2"/>
        <v>45969.584535995367</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2"/>
        <v>45969.584535995367</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2"/>
        <v>45969.584535995367</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2"/>
        <v>45969.584535995367</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2"/>
        <v>45969.584535995367</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2"/>
        <v>45969.584535995367</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2"/>
        <v>45969.584535995367</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2"/>
        <v>45969.584535995367</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2"/>
        <v>45969.584535995367</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2"/>
        <v>45969.584535995367</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2"/>
        <v>45969.584535995367</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2"/>
        <v>45969.584535995367</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2"/>
        <v>45969.584535995367</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2"/>
        <v>45969.584535995367</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2"/>
        <v>45969.584535995367</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2"/>
        <v>45969.584535995367</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2"/>
        <v>45969.584535995367</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2"/>
        <v>45969.584535995367</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2"/>
        <v>45969.584535995367</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2"/>
        <v>45969.584535995367</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2"/>
        <v>45969.584535995367</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2"/>
        <v>45969.584535995367</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2"/>
        <v>45969.584535995367</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2"/>
        <v>45969.584535995367</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2"/>
        <v>45969.584535995367</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2"/>
        <v>45969.584535995367</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2"/>
        <v>45969.584535995367</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2"/>
        <v>45969.584535995367</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ca="1" si="2"/>
        <v>45969.584535995367</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45969.584535995367</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45969.584535995367</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45969.584535995367</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45969.584535995367</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45969.584535995367</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45969.584535995367</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45969.584535995367</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45969.584535995367</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45969.584535995367</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45969.584535995367</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ref="G96:G159" ca="1" si="3">IFERROR(NOW()-F96,"-")</f>
        <v>45969.584535995367</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3"/>
        <v>45969.584535995367</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3"/>
        <v>45969.584535995367</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3"/>
        <v>45969.584535995367</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3"/>
        <v>45969.584535995367</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3"/>
        <v>45969.584535995367</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3"/>
        <v>45969.584535995367</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3"/>
        <v>45969.584535995367</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3"/>
        <v>45969.584535995367</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3"/>
        <v>45969.584535995367</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3"/>
        <v>45969.584535995367</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3"/>
        <v>45969.584535995367</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3"/>
        <v>45969.584535995367</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3"/>
        <v>45969.584535995367</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3"/>
        <v>45969.584535995367</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3"/>
        <v>45969.584535995367</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3"/>
        <v>45969.584535995367</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3"/>
        <v>45969.584535995367</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3"/>
        <v>45969.584535995367</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3"/>
        <v>45969.584535995367</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3"/>
        <v>45969.584535995367</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3"/>
        <v>45969.584535995367</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3"/>
        <v>45969.584535995367</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3"/>
        <v>45969.584535995367</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3"/>
        <v>45969.584535995367</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3"/>
        <v>45969.584535995367</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3"/>
        <v>45969.584535995367</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3"/>
        <v>45969.584535995367</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3"/>
        <v>45969.584535995367</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3"/>
        <v>45969.584535995367</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3"/>
        <v>45969.584535995367</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3"/>
        <v>45969.584535995367</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3"/>
        <v>45969.584535995367</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3"/>
        <v>45969.584535995367</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3"/>
        <v>45969.584535995367</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3"/>
        <v>45969.584535995367</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3"/>
        <v>45969.584535995367</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3"/>
        <v>45969.584535995367</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3"/>
        <v>45969.584535995367</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3"/>
        <v>45969.584535995367</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3"/>
        <v>45969.584535995367</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3"/>
        <v>45969.584535995367</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3"/>
        <v>45969.584535995367</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3"/>
        <v>45969.584535995367</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3"/>
        <v>45969.584535995367</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3"/>
        <v>45969.584535995367</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3"/>
        <v>45969.584535995367</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3"/>
        <v>45969.584535995367</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3"/>
        <v>45969.584535995367</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3"/>
        <v>45969.584535995367</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3"/>
        <v>45969.584535995367</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3"/>
        <v>45969.584535995367</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3"/>
        <v>45969.584535995367</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ca="1" si="3"/>
        <v>45969.584535995367</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45969.584535995367</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45969.584535995367</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45969.584535995367</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45969.584535995367</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45969.584535995367</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45969.584535995367</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45969.584535995367</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45969.584535995367</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45969.584535995367</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45969.584535995367</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ref="G160:G193" ca="1" si="4">IFERROR(NOW()-F160,"-")</f>
        <v>45969.584535995367</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4"/>
        <v>45969.584535995367</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4"/>
        <v>45969.584535995367</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4"/>
        <v>45969.584535995367</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4"/>
        <v>45969.584535995367</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4"/>
        <v>45969.584535995367</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4"/>
        <v>45969.584535995367</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4"/>
        <v>45969.584535995367</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4"/>
        <v>45969.584535995367</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4"/>
        <v>45969.584535995367</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4"/>
        <v>45969.584535995367</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4"/>
        <v>45969.584535995367</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4"/>
        <v>45969.584535995367</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4"/>
        <v>45969.584535995367</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4"/>
        <v>45969.584535995367</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4"/>
        <v>45969.584535995367</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4"/>
        <v>45969.584535995367</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4"/>
        <v>45969.584535995367</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4"/>
        <v>45969.584535995367</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4"/>
        <v>45969.584535995367</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4"/>
        <v>45969.584535995367</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4"/>
        <v>45969.584535995367</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4"/>
        <v>45969.584535995367</v>
      </c>
      <c r="H182" s="144"/>
      <c r="I182" s="142" t="str">
        <f>IFERROR(VLOOKUP(D182,DB!A:F,6,0),"")</f>
        <v/>
      </c>
      <c r="J182" s="142" t="str">
        <f>IFERROR(VLOOKUP(D182,DB!A:G,7,0),"")</f>
        <v/>
      </c>
      <c r="K182" s="146"/>
      <c r="L182" s="147" t="str">
        <f>IFERROR(VLOOKUP(D182,DB!A:I,9,0),"")</f>
        <v/>
      </c>
    </row>
    <row r="183" spans="1:12" ht="31.5" customHeight="1">
      <c r="A183" s="141"/>
      <c r="B183" s="142" t="str">
        <f>IFERROR(VLOOKUP(D183,DB!A:K,11,0),"")</f>
        <v/>
      </c>
      <c r="C183" s="143"/>
      <c r="D183" s="142"/>
      <c r="E183" s="124"/>
      <c r="F183" s="144"/>
      <c r="G183" s="105">
        <f t="shared" ca="1" si="4"/>
        <v>45969.584535995367</v>
      </c>
      <c r="H183" s="144"/>
      <c r="I183" s="142" t="str">
        <f>IFERROR(VLOOKUP(D183,DB!A:F,6,0),"")</f>
        <v/>
      </c>
      <c r="J183" s="142" t="str">
        <f>IFERROR(VLOOKUP(D183,DB!A:G,7,0),"")</f>
        <v/>
      </c>
      <c r="K183" s="146"/>
      <c r="L183" s="147" t="str">
        <f>IFERROR(VLOOKUP(D183,DB!A:I,9,0),"")</f>
        <v/>
      </c>
    </row>
    <row r="184" spans="1:12" ht="31.5" customHeight="1">
      <c r="A184" s="141"/>
      <c r="B184" s="142" t="str">
        <f>IFERROR(VLOOKUP(D184,DB!A:K,11,0),"")</f>
        <v/>
      </c>
      <c r="C184" s="143"/>
      <c r="D184" s="142"/>
      <c r="E184" s="124"/>
      <c r="F184" s="144"/>
      <c r="G184" s="105">
        <f t="shared" ca="1" si="4"/>
        <v>45969.584535995367</v>
      </c>
      <c r="H184" s="144"/>
      <c r="I184" s="142" t="str">
        <f>IFERROR(VLOOKUP(D184,DB!A:F,6,0),"")</f>
        <v/>
      </c>
      <c r="J184" s="142" t="str">
        <f>IFERROR(VLOOKUP(D184,DB!A:G,7,0),"")</f>
        <v/>
      </c>
      <c r="K184" s="146"/>
      <c r="L184" s="147" t="str">
        <f>IFERROR(VLOOKUP(D184,DB!A:I,9,0),"")</f>
        <v/>
      </c>
    </row>
    <row r="185" spans="1:12" ht="31.5" customHeight="1">
      <c r="A185" s="141"/>
      <c r="B185" s="142" t="str">
        <f>IFERROR(VLOOKUP(D185,DB!A:K,11,0),"")</f>
        <v/>
      </c>
      <c r="C185" s="143"/>
      <c r="D185" s="142"/>
      <c r="E185" s="124"/>
      <c r="F185" s="144"/>
      <c r="G185" s="105">
        <f t="shared" ca="1" si="4"/>
        <v>45969.584535995367</v>
      </c>
      <c r="H185" s="144"/>
      <c r="I185" s="142" t="str">
        <f>IFERROR(VLOOKUP(D185,DB!A:F,6,0),"")</f>
        <v/>
      </c>
      <c r="J185" s="142" t="str">
        <f>IFERROR(VLOOKUP(D185,DB!A:G,7,0),"")</f>
        <v/>
      </c>
      <c r="K185" s="146"/>
      <c r="L185" s="147" t="str">
        <f>IFERROR(VLOOKUP(D185,DB!A:I,9,0),"")</f>
        <v/>
      </c>
    </row>
    <row r="186" spans="1:12" ht="31.5" customHeight="1">
      <c r="A186" s="141"/>
      <c r="B186" s="142" t="str">
        <f>IFERROR(VLOOKUP(D186,DB!A:K,11,0),"")</f>
        <v/>
      </c>
      <c r="C186" s="143"/>
      <c r="D186" s="142"/>
      <c r="E186" s="124"/>
      <c r="F186" s="144"/>
      <c r="G186" s="105">
        <f t="shared" ca="1" si="4"/>
        <v>45969.584535995367</v>
      </c>
      <c r="H186" s="144"/>
      <c r="I186" s="142" t="str">
        <f>IFERROR(VLOOKUP(D186,DB!A:F,6,0),"")</f>
        <v/>
      </c>
      <c r="J186" s="142" t="str">
        <f>IFERROR(VLOOKUP(D186,DB!A:G,7,0),"")</f>
        <v/>
      </c>
      <c r="K186" s="146"/>
      <c r="L186" s="147" t="str">
        <f>IFERROR(VLOOKUP(D186,DB!A:I,9,0),"")</f>
        <v/>
      </c>
    </row>
    <row r="187" spans="1:12" ht="31.5" customHeight="1">
      <c r="A187" s="141"/>
      <c r="B187" s="142" t="str">
        <f>IFERROR(VLOOKUP(D187,DB!A:K,11,0),"")</f>
        <v/>
      </c>
      <c r="C187" s="143"/>
      <c r="D187" s="142"/>
      <c r="E187" s="124"/>
      <c r="F187" s="144"/>
      <c r="G187" s="105">
        <f t="shared" ca="1" si="4"/>
        <v>45969.584535995367</v>
      </c>
      <c r="H187" s="144"/>
      <c r="I187" s="142" t="str">
        <f>IFERROR(VLOOKUP(D187,DB!A:F,6,0),"")</f>
        <v/>
      </c>
      <c r="J187" s="142" t="str">
        <f>IFERROR(VLOOKUP(D187,DB!A:G,7,0),"")</f>
        <v/>
      </c>
      <c r="K187" s="146"/>
      <c r="L187" s="147" t="str">
        <f>IFERROR(VLOOKUP(D187,DB!A:I,9,0),"")</f>
        <v/>
      </c>
    </row>
    <row r="188" spans="1:12" ht="31.5" customHeight="1">
      <c r="A188" s="141"/>
      <c r="B188" s="142" t="str">
        <f>IFERROR(VLOOKUP(D188,DB!A:K,11,0),"")</f>
        <v/>
      </c>
      <c r="C188" s="143"/>
      <c r="D188" s="142"/>
      <c r="E188" s="124"/>
      <c r="F188" s="144"/>
      <c r="G188" s="105">
        <f t="shared" ca="1" si="4"/>
        <v>45969.584535995367</v>
      </c>
      <c r="H188" s="144"/>
      <c r="I188" s="142" t="str">
        <f>IFERROR(VLOOKUP(D188,DB!A:F,6,0),"")</f>
        <v/>
      </c>
      <c r="J188" s="142" t="str">
        <f>IFERROR(VLOOKUP(D188,DB!A:G,7,0),"")</f>
        <v/>
      </c>
      <c r="K188" s="146"/>
      <c r="L188" s="147" t="str">
        <f>IFERROR(VLOOKUP(D188,DB!A:I,9,0),"")</f>
        <v/>
      </c>
    </row>
    <row r="189" spans="1:12" ht="31.5" customHeight="1">
      <c r="A189" s="141"/>
      <c r="B189" s="142" t="str">
        <f>IFERROR(VLOOKUP(D189,DB!A:K,11,0),"")</f>
        <v/>
      </c>
      <c r="C189" s="143"/>
      <c r="D189" s="142"/>
      <c r="E189" s="124"/>
      <c r="F189" s="144"/>
      <c r="G189" s="105">
        <f t="shared" ca="1" si="4"/>
        <v>45969.584535995367</v>
      </c>
      <c r="H189" s="144"/>
      <c r="I189" s="142" t="str">
        <f>IFERROR(VLOOKUP(D189,DB!A:F,6,0),"")</f>
        <v/>
      </c>
      <c r="J189" s="142" t="str">
        <f>IFERROR(VLOOKUP(D189,DB!A:G,7,0),"")</f>
        <v/>
      </c>
      <c r="K189" s="146"/>
      <c r="L189" s="147" t="str">
        <f>IFERROR(VLOOKUP(D189,DB!A:I,9,0),"")</f>
        <v/>
      </c>
    </row>
    <row r="190" spans="1:12" ht="31.5" customHeight="1">
      <c r="A190" s="141"/>
      <c r="B190" s="142" t="str">
        <f>IFERROR(VLOOKUP(D190,DB!A:K,11,0),"")</f>
        <v/>
      </c>
      <c r="C190" s="143"/>
      <c r="D190" s="142"/>
      <c r="E190" s="124"/>
      <c r="F190" s="144"/>
      <c r="G190" s="105">
        <f t="shared" ca="1" si="4"/>
        <v>45969.584535995367</v>
      </c>
      <c r="H190" s="144"/>
      <c r="I190" s="142" t="str">
        <f>IFERROR(VLOOKUP(D190,DB!A:F,6,0),"")</f>
        <v/>
      </c>
      <c r="J190" s="142" t="str">
        <f>IFERROR(VLOOKUP(D190,DB!A:G,7,0),"")</f>
        <v/>
      </c>
      <c r="K190" s="146"/>
      <c r="L190" s="147" t="str">
        <f>IFERROR(VLOOKUP(D190,DB!A:I,9,0),"")</f>
        <v/>
      </c>
    </row>
    <row r="191" spans="1:12" ht="31.5" customHeight="1">
      <c r="A191" s="141"/>
      <c r="B191" s="142" t="str">
        <f>IFERROR(VLOOKUP(D191,DB!A:K,11,0),"")</f>
        <v/>
      </c>
      <c r="C191" s="143"/>
      <c r="D191" s="142"/>
      <c r="E191" s="124"/>
      <c r="F191" s="144"/>
      <c r="G191" s="105">
        <f t="shared" ca="1" si="4"/>
        <v>45969.584535995367</v>
      </c>
      <c r="H191" s="144"/>
      <c r="I191" s="142" t="str">
        <f>IFERROR(VLOOKUP(D191,DB!A:F,6,0),"")</f>
        <v/>
      </c>
      <c r="J191" s="142" t="str">
        <f>IFERROR(VLOOKUP(D191,DB!A:G,7,0),"")</f>
        <v/>
      </c>
      <c r="K191" s="146"/>
      <c r="L191" s="147" t="str">
        <f>IFERROR(VLOOKUP(D191,DB!A:I,9,0),"")</f>
        <v/>
      </c>
    </row>
    <row r="192" spans="1:12" ht="31.5" customHeight="1">
      <c r="A192" s="141"/>
      <c r="B192" s="142" t="str">
        <f>IFERROR(VLOOKUP(D192,DB!A:K,11,0),"")</f>
        <v/>
      </c>
      <c r="C192" s="143"/>
      <c r="D192" s="142"/>
      <c r="E192" s="124"/>
      <c r="F192" s="144"/>
      <c r="G192" s="105">
        <f t="shared" ca="1" si="4"/>
        <v>45969.584535995367</v>
      </c>
      <c r="H192" s="144"/>
      <c r="I192" s="142" t="str">
        <f>IFERROR(VLOOKUP(D192,DB!A:F,6,0),"")</f>
        <v/>
      </c>
      <c r="J192" s="142" t="str">
        <f>IFERROR(VLOOKUP(D192,DB!A:G,7,0),"")</f>
        <v/>
      </c>
      <c r="K192" s="146"/>
      <c r="L192" s="147" t="str">
        <f>IFERROR(VLOOKUP(D192,DB!A:I,9,0),"")</f>
        <v/>
      </c>
    </row>
    <row r="193" spans="1:12" ht="31.5" customHeight="1">
      <c r="A193" s="141"/>
      <c r="B193" s="142" t="str">
        <f>IFERROR(VLOOKUP(D193,DB!A:K,11,0),"")</f>
        <v/>
      </c>
      <c r="C193" s="143"/>
      <c r="D193" s="142"/>
      <c r="E193" s="124"/>
      <c r="F193" s="144"/>
      <c r="G193" s="105">
        <f t="shared" ca="1" si="4"/>
        <v>45969.584535995367</v>
      </c>
      <c r="H193" s="144"/>
      <c r="I193" s="142" t="str">
        <f>IFERROR(VLOOKUP(D193,DB!A:F,6,0),"")</f>
        <v/>
      </c>
      <c r="J193" s="142" t="str">
        <f>IFERROR(VLOOKUP(D193,DB!A:G,7,0),"")</f>
        <v/>
      </c>
      <c r="K193" s="146"/>
      <c r="L193" s="147" t="str">
        <f>IFERROR(VLOOKUP(D193,DB!A:I,9,0),"")</f>
        <v/>
      </c>
    </row>
  </sheetData>
  <dataValidations count="2">
    <dataValidation allowBlank="1" showInputMessage="1" showErrorMessage="1" sqref="E1" xr:uid="{9E1BC488-8814-4F8A-8DBE-742B3278AB71}"/>
    <dataValidation type="list" allowBlank="1" showInputMessage="1" showErrorMessage="1" sqref="E2:E19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2025-11-08T11:03:32Z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