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666" documentId="120_S{2AC9BD13-BADA-5192-A53E-5A8FF88502F6}" xr6:coauthVersionLast="47" xr6:coauthVersionMax="47" xr10:uidLastSave="{4DF83CA7-26DE-472A-8723-49A4E545377B}"/>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9" i="5" l="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6" i="5"/>
  <c r="G6" i="5"/>
  <c r="I6" i="5"/>
  <c r="J6" i="5"/>
  <c r="L6" i="5"/>
  <c r="B7" i="5"/>
  <c r="G7" i="5"/>
  <c r="I7" i="5"/>
  <c r="J7" i="5"/>
  <c r="L7" i="5"/>
  <c r="B8" i="5"/>
  <c r="G8" i="5"/>
  <c r="I8" i="5"/>
  <c r="J8" i="5"/>
  <c r="L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9" i="5"/>
  <c r="L10" i="5"/>
  <c r="L11" i="5"/>
  <c r="L12" i="5"/>
  <c r="L13" i="5"/>
  <c r="L14" i="5"/>
  <c r="L15" i="5"/>
  <c r="L16" i="5"/>
  <c r="L17" i="5"/>
  <c r="L18" i="5"/>
  <c r="J9" i="5"/>
  <c r="J10" i="5"/>
  <c r="J11" i="5"/>
  <c r="J12" i="5"/>
  <c r="J13" i="5"/>
  <c r="J14" i="5"/>
  <c r="J15" i="5"/>
  <c r="J16" i="5"/>
  <c r="J17" i="5"/>
  <c r="J18" i="5"/>
  <c r="I9" i="5"/>
  <c r="I10" i="5"/>
  <c r="I11" i="5"/>
  <c r="I12" i="5"/>
  <c r="I13" i="5"/>
  <c r="I14" i="5"/>
  <c r="I15" i="5"/>
  <c r="I16" i="5"/>
  <c r="I17" i="5"/>
  <c r="I18" i="5"/>
  <c r="G9" i="5"/>
  <c r="G10" i="5"/>
  <c r="G11" i="5"/>
  <c r="G12" i="5"/>
  <c r="G13" i="5"/>
  <c r="G14" i="5"/>
  <c r="G15" i="5"/>
  <c r="G16" i="5"/>
  <c r="G17" i="5"/>
  <c r="G18" i="5"/>
  <c r="B9" i="5"/>
  <c r="B10" i="5"/>
  <c r="B11" i="5"/>
  <c r="B12" i="5"/>
  <c r="B13" i="5"/>
  <c r="B14" i="5"/>
  <c r="B15" i="5"/>
  <c r="B16" i="5"/>
  <c r="B17" i="5"/>
  <c r="B18"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<sst xmlns="http://schemas.openxmlformats.org/spreadsheetml/2006/main" count="181612" uniqueCount="39217">
  <si>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</si>
  <si>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</si>
  <si>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</si>
  <si>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</si>
  <si>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</si>
  <si>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</si>
  <si>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</si>
  <si>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</si>
  <si>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</si>
  <si>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</si>
  <si>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</si>
  <si>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</si>
  <si>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</si>
  <si>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</si>
  <si>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</si>
  <si>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</si>
  <si>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</si>
  <si>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</si>
  <si>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</si>
  <si>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</si>
  <si>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</si>
  <si>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</si>
  <si>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</si>
  <si>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</si>
  <si>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</si>
  <si>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</si>
  <si>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</si>
  <si>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</si>
  <si>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</si>
  <si>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</si>
  <si>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</si>
  <si>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</si>
  <si>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</si>
  <si>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</si>
  <si>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</si>
  <si>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</si>
  <si>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</si>
  <si>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</si>
  <si>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</si>
  <si>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</si>
  <si>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</si>
  <si>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</si>
  <si>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</si>
  <si>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</si>
  <si>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</si>
  <si>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</si>
  <si>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</si>
  <si>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</si>
  <si>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</si>
  <si>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</si>
  <si>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</si>
  <si>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</si>
  <si>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</si>
  <si>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</si>
  <si>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</si>
  <si>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</si>
  <si>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</si>
  <si>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</si>
  <si>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</si>
  <si>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</si>
  <si>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</si>
  <si>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</si>
  <si>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</si>
  <si>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</si>
  <si>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</si>
  <si>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</si>
  <si>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</si>
  <si>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</si>
  <si>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</si>
  <si>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</si>
  <si>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</si>
  <si>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</si>
  <si>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</si>
  <si>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</si>
  <si>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</si>
  <si>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</si>
  <si>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</si>
  <si>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</si>
  <si>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</si>
  <si>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</si>
  <si>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</si>
  <si>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</si>
  <si>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</si>
  <si>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</si>
  <si>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</si>
  <si>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</si>
  <si>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</si>
  <si>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</si>
  <si>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</si>
  <si>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</si>
  <si>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</si>
  <si>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</si>
  <si>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</si>
  <si>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</si>
  <si>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</si>
  <si>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</si>
  <si>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</si>
  <si>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</si>
  <si>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</si>
  <si>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</si>
  <si>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</si>
  <si>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</si>
  <si>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</si>
  <si>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</si>
  <si>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</si>
  <si>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</si>
  <si>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</si>
  <si>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</si>
  <si>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</si>
  <si>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</si>
  <si>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</si>
  <si>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</si>
  <si>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</si>
  <si>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</si>
  <si>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</si>
  <si>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</si>
  <si>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</si>
  <si>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</si>
  <si>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</si>
  <si>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</si>
  <si>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</si>
  <si>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</si>
  <si>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</si>
  <si>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</si>
  <si>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</si>
  <si>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</si>
  <si>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</si>
  <si>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</si>
  <si>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</si>
  <si>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</si>
  <si>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</si>
  <si>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</si>
  <si>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</si>
  <si>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</si>
  <si>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</si>
  <si>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</si>
  <si>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</si>
  <si>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</si>
  <si>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</si>
  <si>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</si>
  <si>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</si>
  <si>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</si>
  <si>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</si>
  <si>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</si>
  <si>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</si>
  <si>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</si>
  <si>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</si>
  <si>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</si>
  <si>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</si>
  <si>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</si>
  <si>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</si>
  <si>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</si>
  <si>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</si>
  <si>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</si>
  <si>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</si>
  <si>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</si>
  <si>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</si>
  <si>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</si>
  <si>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</si>
  <si>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</si>
  <si>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</si>
  <si>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</si>
  <si>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</si>
  <si>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</si>
  <si>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</si>
  <si>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</si>
  <si>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</si>
  <si>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</si>
  <si>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</si>
  <si>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</si>
  <si>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</si>
  <si>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</si>
  <si>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</si>
  <si>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</si>
  <si>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</si>
  <si>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</si>
  <si>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</si>
  <si>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</si>
  <si>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</si>
  <si>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</si>
  <si>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</si>
  <si>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</si>
  <si>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</si>
  <si>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</si>
  <si>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</si>
  <si>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</si>
  <si>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</si>
  <si>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</si>
  <si>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</si>
  <si>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</si>
  <si>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</si>
  <si>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</si>
  <si>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</si>
  <si>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</si>
  <si>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</si>
  <si>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</si>
  <si>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</si>
  <si>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</si>
  <si>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</si>
  <si>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</si>
  <si>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</si>
  <si>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</si>
  <si>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</si>
  <si>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</si>
  <si>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</si>
  <si>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</si>
  <si>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</si>
  <si>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</si>
  <si>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</si>
  <si>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</si>
  <si>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</si>
  <si>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</si>
  <si>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</si>
  <si>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</si>
  <si>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</si>
  <si>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</si>
  <si>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</si>
  <si>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</si>
  <si>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</si>
  <si>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</si>
  <si>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</si>
  <si>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</si>
  <si>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</si>
  <si>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</si>
  <si>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</si>
  <si>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</si>
  <si>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</si>
  <si>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</si>
  <si>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</si>
  <si>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</si>
  <si>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</si>
  <si>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</si>
  <si>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</si>
  <si>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</si>
  <si>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</si>
  <si>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</si>
  <si>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</si>
  <si>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</si>
  <si>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</si>
  <si>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</si>
  <si>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</si>
  <si>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</si>
  <si>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</si>
  <si>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</si>
  <si>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</si>
  <si>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</si>
  <si>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</si>
  <si>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</si>
  <si>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</si>
  <si>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</si>
  <si>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</si>
  <si>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</si>
  <si>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</si>
  <si>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</si>
  <si>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</si>
  <si>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</si>
  <si>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</si>
  <si>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</si>
  <si>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</si>
  <si>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</si>
  <si>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</si>
  <si>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</si>
  <si>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</si>
  <si>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</si>
  <si>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</si>
  <si>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</si>
  <si>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</si>
  <si>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</si>
  <si>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</si>
  <si>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</si>
  <si>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</si>
  <si>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</si>
  <si>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</si>
  <si>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</si>
  <si>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</si>
  <si>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</si>
  <si>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</si>
  <si>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</si>
  <si>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</si>
  <si>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</si>
  <si>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</si>
  <si>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</si>
  <si>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</si>
  <si>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</si>
  <si>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</si>
  <si>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</si>
  <si>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</si>
  <si>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</si>
  <si>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</si>
  <si>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</si>
  <si>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</si>
  <si>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</si>
  <si>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</si>
  <si>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</si>
  <si>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</si>
  <si>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</si>
  <si>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</si>
  <si>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</si>
  <si>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</si>
  <si>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</si>
  <si>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</si>
  <si>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</si>
  <si>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</si>
  <si>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</si>
  <si>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</si>
  <si>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</si>
  <si>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</si>
  <si>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</si>
  <si>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</si>
  <si>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</si>
  <si>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</si>
  <si>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</si>
  <si>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</si>
  <si>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</si>
  <si>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</si>
  <si>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</si>
  <si>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</si>
  <si>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</si>
  <si>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</si>
  <si>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</si>
  <si>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</si>
  <si>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</si>
  <si>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</si>
  <si>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</si>
  <si>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</si>
  <si>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</si>
  <si>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</si>
  <si>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</si>
  <si>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</si>
  <si>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</si>
  <si>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</si>
  <si>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</si>
  <si>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</si>
  <si>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</si>
  <si>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</si>
  <si>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</si>
  <si>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</si>
  <si>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</si>
  <si>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</si>
  <si>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</si>
  <si>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</si>
  <si>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</si>
  <si>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</si>
  <si>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</si>
  <si>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</si>
  <si>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</si>
  <si>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</si>
  <si>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</si>
  <si>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</si>
  <si>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</si>
  <si>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</si>
  <si>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</si>
  <si>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</si>
  <si>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</si>
  <si>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</si>
  <si>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</si>
  <si>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</si>
  <si>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</si>
  <si>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</si>
  <si>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</si>
  <si>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</si>
  <si>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</si>
  <si>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</si>
  <si>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</si>
  <si>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</si>
  <si>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</si>
  <si>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</si>
  <si>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</si>
  <si>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</si>
  <si>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</si>
  <si>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</si>
  <si>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</si>
  <si>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</si>
  <si>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</si>
  <si>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</si>
  <si>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</si>
  <si>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</si>
  <si>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</si>
  <si>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</si>
  <si>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</si>
  <si>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</si>
  <si>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</si>
  <si>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</si>
  <si>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</si>
  <si>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</si>
  <si>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</si>
  <si>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</si>
  <si>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</si>
  <si>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</si>
  <si>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</si>
  <si>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</si>
  <si>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</si>
  <si>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</si>
  <si>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</si>
  <si>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</si>
  <si>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</si>
  <si>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</si>
  <si>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</si>
  <si>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</si>
  <si>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</si>
  <si>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</si>
  <si>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</si>
  <si>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</si>
  <si>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</si>
  <si>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</si>
  <si>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</si>
  <si>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</si>
  <si>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</si>
  <si>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</si>
  <si>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</si>
  <si>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</si>
  <si>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</si>
  <si>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</si>
  <si>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</si>
  <si>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</si>
  <si>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</si>
  <si>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</si>
  <si>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</si>
  <si>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</si>
  <si>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</si>
  <si>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</si>
  <si>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</si>
  <si>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</si>
  <si>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</si>
  <si>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</si>
  <si>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</si>
  <si>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</si>
  <si>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</si>
  <si>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</si>
  <si>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</si>
  <si>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</si>
  <si>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</si>
  <si>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</si>
  <si>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</si>
  <si>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</si>
  <si>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</si>
  <si>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</si>
  <si>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</si>
  <si>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</si>
  <si>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</si>
  <si>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</si>
  <si>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</si>
  <si>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</si>
  <si>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</si>
  <si>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</si>
  <si>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</si>
  <si>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</si>
  <si>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</si>
  <si>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</si>
  <si>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</si>
  <si>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</si>
  <si>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</si>
  <si>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</si>
  <si>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</si>
  <si>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</si>
  <si>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</si>
  <si>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</si>
  <si>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</si>
  <si>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</si>
  <si>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</si>
  <si>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</si>
  <si>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</si>
  <si>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</si>
  <si>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</si>
  <si>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</si>
  <si>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</si>
  <si>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</si>
  <si>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</si>
  <si>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</si>
  <si>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</si>
  <si>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</si>
  <si>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</si>
  <si>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</si>
  <si>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</si>
  <si>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</si>
  <si>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</si>
  <si>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</si>
  <si>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</si>
  <si>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</si>
  <si>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</si>
  <si>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</si>
  <si>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</si>
  <si>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</si>
  <si>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</si>
  <si>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</si>
  <si>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</si>
  <si>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</si>
  <si>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</si>
  <si>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</si>
  <si>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</si>
  <si>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</si>
  <si>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</si>
  <si>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</si>
  <si>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</si>
  <si>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</si>
  <si>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</si>
  <si>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</si>
  <si>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</si>
  <si>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</si>
  <si>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</si>
  <si>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</si>
  <si>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</si>
  <si>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</si>
  <si>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</si>
  <si>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</si>
  <si>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</si>
  <si>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</si>
  <si>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</si>
  <si>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</si>
  <si>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</si>
  <si>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</si>
  <si>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</si>
  <si>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</si>
  <si>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</si>
  <si>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</si>
  <si>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</si>
  <si>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</si>
  <si>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</si>
  <si>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</si>
  <si>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</si>
  <si>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</si>
  <si>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</si>
  <si>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</si>
  <si>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</si>
  <si>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</si>
  <si>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</si>
  <si>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</si>
  <si>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</si>
  <si>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</si>
  <si>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</si>
  <si>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</si>
  <si>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</si>
  <si>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</si>
  <si>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</si>
  <si>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</si>
  <si>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</si>
  <si>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</si>
  <si>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</si>
  <si>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</si>
  <si>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</si>
  <si>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</si>
  <si>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</si>
  <si>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</si>
  <si>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</si>
  <si>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</si>
  <si>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</si>
  <si>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</si>
  <si>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</si>
  <si>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</si>
  <si>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</si>
  <si>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</si>
  <si>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</si>
  <si>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</si>
  <si>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</si>
  <si>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</si>
  <si>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</si>
  <si>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</si>
  <si>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</si>
  <si>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</si>
  <si>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</si>
  <si>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</si>
  <si>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</si>
  <si>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</si>
  <si>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</si>
  <si>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</si>
  <si>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</si>
  <si>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</si>
  <si>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</si>
  <si>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</si>
  <si>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</si>
  <si>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</si>
  <si>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</si>
  <si>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</si>
  <si>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</si>
  <si>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</si>
  <si>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</si>
  <si>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</si>
  <si>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</si>
  <si>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</si>
  <si>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</si>
  <si>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</si>
  <si>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</si>
  <si>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</si>
  <si>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</si>
  <si>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</si>
  <si>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</si>
  <si>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</si>
  <si>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</si>
  <si>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</si>
  <si>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</si>
  <si>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</si>
  <si>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</si>
  <si>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</si>
  <si>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</si>
  <si>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</si>
  <si>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</si>
  <si>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</si>
  <si>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</si>
  <si>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</si>
  <si>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</si>
  <si>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</si>
  <si>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</si>
  <si>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</si>
  <si>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</si>
  <si>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</si>
  <si>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</si>
  <si>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</si>
  <si>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</si>
  <si>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</si>
  <si>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</si>
  <si>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</si>
  <si>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</si>
  <si>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</si>
  <si>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</si>
  <si>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</si>
  <si>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</si>
  <si>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</si>
  <si>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</si>
  <si>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</si>
  <si>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</si>
  <si>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</si>
  <si>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</si>
  <si>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</si>
  <si>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</si>
  <si>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</si>
  <si>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</si>
  <si>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</si>
  <si>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</si>
  <si>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</si>
  <si>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</si>
  <si>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</si>
  <si>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</si>
  <si>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</si>
  <si>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</si>
  <si>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</si>
  <si>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</si>
  <si>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</si>
  <si>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</si>
  <si>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</si>
  <si>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</si>
  <si>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</si>
  <si>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</si>
  <si>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</si>
  <si>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</si>
  <si>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</si>
  <si>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</si>
  <si>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</si>
  <si>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</si>
  <si>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</si>
  <si>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</si>
  <si>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</si>
  <si>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</si>
  <si>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</si>
  <si>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</si>
  <si>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</si>
  <si>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</si>
  <si>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</si>
  <si>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</si>
  <si>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</si>
  <si>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</si>
  <si>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</si>
  <si>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</si>
  <si>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</si>
  <si>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</si>
  <si>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</si>
  <si>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</si>
  <si>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</si>
  <si>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</si>
  <si>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</si>
  <si>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</si>
  <si>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</si>
  <si>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</si>
  <si>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</si>
  <si>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</si>
  <si>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</si>
  <si>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</si>
  <si>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</si>
  <si>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</si>
  <si>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</si>
  <si>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</si>
  <si>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</si>
  <si>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</si>
  <si>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</si>
  <si>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</si>
  <si>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</si>
  <si>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</si>
  <si>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</si>
  <si>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</si>
  <si>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</si>
  <si>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</si>
  <si>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</si>
  <si>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</si>
  <si>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</si>
  <si>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</si>
  <si>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</si>
  <si>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</si>
  <si>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</si>
  <si>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</si>
  <si>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</si>
  <si>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</si>
  <si>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</si>
  <si>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</si>
  <si>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</si>
  <si>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</si>
  <si>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</si>
  <si>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</si>
  <si>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</si>
  <si>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</si>
  <si>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</si>
  <si>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</si>
  <si>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</si>
  <si>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</si>
  <si>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</si>
  <si>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</si>
  <si>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</si>
  <si>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</si>
  <si>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</si>
  <si>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</si>
  <si>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</si>
  <si>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</si>
  <si>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</si>
  <si>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</si>
  <si>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</si>
  <si>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</si>
  <si>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</si>
  <si>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</si>
  <si>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</si>
  <si>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</si>
  <si>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</si>
  <si>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</si>
  <si>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</si>
  <si>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</si>
  <si>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</si>
  <si>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</si>
  <si>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</si>
  <si>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</si>
  <si>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</si>
  <si>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</si>
  <si>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</si>
  <si>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</si>
  <si>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</si>
  <si>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</si>
  <si>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</si>
  <si>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</si>
  <si>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</si>
  <si>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</si>
  <si>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</si>
  <si>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</si>
  <si>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</si>
  <si>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</si>
  <si>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</si>
  <si>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</si>
  <si>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</si>
  <si>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</si>
  <si>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</si>
  <si>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</si>
  <si>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</si>
  <si>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</si>
  <si>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</si>
  <si>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</si>
  <si>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</si>
  <si>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</si>
  <si>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</si>
  <si>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</si>
  <si>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</si>
  <si>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</si>
  <si>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</si>
  <si>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</si>
  <si>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</si>
  <si>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</si>
  <si>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</si>
  <si>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</si>
  <si>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</si>
  <si>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</si>
  <si>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</si>
  <si>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</si>
  <si>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</si>
  <si>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</si>
  <si>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</si>
  <si>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</si>
  <si>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</si>
  <si>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</si>
  <si>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</si>
  <si>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</si>
  <si>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</si>
  <si>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</si>
  <si>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</si>
  <si>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</si>
  <si>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</si>
  <si>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</si>
  <si>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</si>
  <si>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</si>
  <si>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</si>
  <si>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</si>
  <si>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</si>
  <si>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</si>
  <si>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</si>
  <si>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</si>
  <si>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</si>
  <si>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</si>
  <si>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</si>
  <si>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</si>
  <si>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</si>
  <si>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</si>
  <si>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</si>
  <si>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</si>
  <si>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</si>
  <si>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</si>
  <si>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</si>
  <si>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</si>
  <si>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</si>
  <si>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</si>
  <si>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</si>
  <si>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</si>
  <si>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</si>
  <si>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</si>
  <si>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</si>
  <si>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</si>
  <si>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</si>
  <si>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</si>
  <si>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</si>
  <si>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</si>
  <si>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</si>
  <si>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</si>
  <si>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</si>
  <si>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</si>
  <si>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</si>
  <si>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</si>
  <si>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</si>
  <si>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</si>
  <si>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</si>
  <si>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</si>
  <si>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</si>
  <si>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</si>
  <si>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</si>
  <si>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</si>
  <si>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</si>
  <si>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</si>
  <si>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</si>
  <si>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</si>
  <si>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</si>
  <si>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</si>
  <si>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</si>
  <si>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</si>
  <si>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</si>
  <si>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</si>
  <si>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</si>
  <si>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</si>
  <si>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</si>
  <si>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</si>
  <si>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</si>
  <si>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</si>
  <si>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</si>
  <si>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</si>
  <si>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</si>
  <si>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</si>
  <si>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</si>
  <si>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</si>
  <si>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</si>
  <si>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</si>
  <si>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</si>
  <si>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</si>
  <si>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</si>
  <si>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</si>
  <si>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</si>
  <si>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</si>
  <si>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</si>
  <si>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</si>
  <si>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</si>
  <si>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</si>
  <si>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</si>
  <si>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</si>
  <si>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</si>
  <si>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</si>
  <si>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</si>
  <si>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</si>
  <si>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</si>
  <si>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</si>
  <si>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</si>
  <si>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</si>
  <si>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</si>
  <si>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</si>
  <si>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</si>
  <si>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</si>
  <si>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</si>
  <si>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</si>
  <si>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</si>
  <si>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</si>
  <si>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</si>
  <si>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</si>
  <si>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</si>
  <si>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</si>
  <si>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</si>
  <si>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</si>
  <si>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</si>
  <si>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</si>
  <si>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</si>
  <si>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</si>
  <si>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</si>
  <si>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</si>
  <si>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</si>
  <si>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</si>
  <si>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</si>
  <si>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</si>
  <si>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</si>
  <si>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</si>
  <si>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</si>
  <si>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</si>
  <si>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</si>
  <si>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</si>
  <si>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</si>
  <si>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</si>
  <si>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</si>
  <si>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</si>
  <si>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</si>
  <si>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</si>
  <si>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</si>
  <si>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</si>
  <si>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</si>
  <si>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</si>
  <si>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</si>
  <si>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</si>
  <si>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</si>
  <si>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</si>
  <si>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</si>
  <si>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</si>
  <si>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</si>
  <si>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</si>
  <si>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</si>
  <si>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</si>
  <si>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</si>
  <si>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</si>
  <si>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</si>
  <si>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</si>
  <si>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</si>
  <si>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</si>
  <si>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</si>
  <si>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</si>
  <si>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</si>
  <si>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</si>
  <si>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</si>
  <si>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</si>
  <si>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</si>
  <si>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</si>
  <si>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</si>
  <si>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</si>
  <si>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</si>
  <si>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</si>
  <si>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</si>
  <si>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</si>
  <si>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</si>
  <si>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</si>
  <si>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</si>
  <si>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</si>
  <si>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</si>
  <si>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</si>
  <si>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</si>
  <si>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</si>
  <si>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</si>
  <si>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</si>
  <si>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</si>
  <si>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</si>
  <si>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</si>
  <si>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</si>
  <si>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</si>
  <si>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</si>
  <si>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</si>
  <si>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</si>
  <si>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</si>
  <si>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</si>
  <si>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</si>
  <si>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</si>
  <si>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</si>
  <si>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</si>
  <si>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</si>
  <si>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</si>
  <si>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</si>
  <si>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</si>
  <si>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</si>
  <si>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</si>
  <si>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</si>
  <si>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</si>
  <si>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</si>
  <si>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</si>
  <si>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</si>
  <si>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</si>
  <si>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</si>
  <si>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</si>
  <si>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</si>
  <si>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</si>
  <si>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</si>
  <si>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</si>
  <si>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</si>
  <si>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</si>
  <si>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</si>
  <si>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</si>
  <si>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</si>
  <si>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</si>
  <si>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</si>
  <si>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</si>
  <si>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</si>
  <si>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</si>
  <si>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</si>
  <si>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</si>
  <si>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</si>
  <si>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</si>
  <si>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</si>
  <si>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</si>
  <si>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</si>
  <si>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</si>
  <si>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</si>
  <si>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</si>
  <si>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</si>
  <si>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</si>
  <si>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</si>
  <si>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</si>
  <si>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</si>
  <si>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</si>
  <si>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</si>
  <si>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</si>
  <si>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</si>
  <si>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</si>
  <si>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</si>
  <si>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</si>
  <si>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</si>
  <si>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</si>
  <si>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</si>
  <si>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</si>
  <si>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</si>
  <si>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</si>
  <si>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</si>
  <si>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</si>
  <si>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</si>
  <si>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</si>
  <si>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</si>
  <si>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</si>
  <si>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</si>
  <si>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</si>
  <si>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</si>
  <si>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</si>
  <si>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</si>
  <si>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</si>
  <si>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</si>
  <si>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</si>
  <si>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</si>
  <si>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</si>
  <si>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</si>
  <si>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</si>
  <si>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</si>
  <si>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</si>
  <si>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</si>
  <si>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</si>
  <si>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</si>
  <si>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</si>
  <si>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</si>
  <si>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</si>
  <si>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</si>
  <si>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</si>
  <si>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</si>
  <si>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</si>
  <si>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</si>
  <si>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</si>
  <si>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</si>
  <si>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</si>
  <si>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</si>
  <si>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</si>
  <si>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</si>
  <si>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</si>
  <si>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</si>
  <si>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</si>
  <si>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</si>
  <si>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</si>
  <si>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</si>
  <si>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</si>
  <si>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</si>
  <si>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</si>
  <si>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</si>
  <si>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</si>
  <si>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</si>
  <si>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</si>
  <si>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</si>
  <si>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</si>
  <si>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</si>
  <si>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</si>
  <si>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</si>
  <si>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</si>
  <si>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</si>
  <si>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</si>
  <si>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</si>
  <si>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</si>
  <si>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</si>
  <si>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</si>
  <si>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</si>
  <si>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</si>
  <si>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</si>
  <si>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</si>
  <si>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</si>
  <si>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</si>
  <si>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</si>
  <si>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</si>
  <si>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</si>
  <si>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</si>
  <si>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</si>
  <si>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</si>
  <si>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</si>
  <si>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</si>
  <si>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</si>
  <si>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</si>
  <si>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</si>
  <si>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</si>
  <si>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</si>
  <si>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</si>
  <si>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</si>
  <si>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</si>
  <si>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</si>
  <si>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</si>
  <si>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</si>
  <si>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</si>
  <si>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</si>
  <si>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</si>
  <si>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</si>
  <si>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</si>
  <si>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</si>
  <si>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</si>
  <si>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</si>
  <si>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</si>
  <si>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</si>
  <si>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</si>
  <si>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</si>
  <si>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</si>
  <si>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</si>
  <si>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</si>
  <si>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</si>
  <si>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</si>
  <si>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</si>
  <si>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</si>
  <si>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</si>
  <si>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</si>
  <si>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</si>
  <si>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</si>
  <si>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</si>
  <si>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</si>
  <si>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</si>
  <si>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</si>
  <si>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</si>
  <si>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</si>
  <si>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</si>
  <si>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</si>
  <si>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</si>
  <si>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</si>
  <si>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</si>
  <si>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</si>
  <si>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</si>
  <si>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</si>
  <si>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</si>
  <si>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</si>
  <si>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</si>
  <si>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</si>
  <si>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</si>
  <si>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</si>
  <si>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</si>
  <si>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</si>
  <si>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</si>
  <si>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</si>
  <si>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</si>
  <si>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</si>
  <si>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</si>
  <si>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</si>
  <si>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</si>
  <si>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</si>
  <si>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</si>
  <si>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</si>
  <si>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</si>
  <si>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</si>
  <si>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</si>
  <si>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</si>
  <si>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</si>
  <si>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</si>
  <si>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</si>
  <si>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</si>
  <si>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</si>
  <si>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</si>
  <si>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</si>
  <si>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</si>
  <si>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</si>
  <si>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</si>
  <si>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</si>
  <si>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</si>
  <si>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</si>
  <si>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</si>
  <si>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</si>
  <si>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</si>
  <si>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</si>
  <si>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</si>
  <si>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</si>
  <si>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</si>
  <si>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</si>
  <si>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</si>
  <si>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</si>
  <si>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</si>
  <si>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</si>
  <si>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</si>
  <si>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</si>
  <si>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</si>
  <si>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</si>
  <si>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</si>
  <si>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</si>
  <si>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</si>
  <si>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</si>
  <si>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</si>
  <si>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</si>
  <si>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</si>
  <si>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</si>
  <si>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</si>
  <si>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</si>
  <si>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</si>
  <si>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</si>
  <si>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</si>
  <si>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</si>
  <si>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</si>
  <si>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</si>
  <si>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</si>
  <si>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</si>
  <si>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</si>
  <si>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</si>
  <si>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</si>
  <si>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</si>
  <si>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</si>
  <si>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</si>
  <si>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</si>
  <si>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</si>
  <si>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</si>
  <si>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</si>
  <si>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</si>
  <si>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</si>
  <si>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</si>
  <si>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</si>
  <si>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</si>
  <si>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</si>
  <si>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</si>
  <si>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</si>
  <si>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</si>
  <si>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</si>
  <si>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</si>
  <si>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</si>
  <si>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</si>
  <si>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</si>
  <si>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</si>
  <si>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</si>
  <si>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</si>
  <si>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</si>
  <si>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</si>
  <si>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</si>
  <si>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</si>
  <si>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</si>
  <si>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</si>
  <si>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</si>
  <si>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</si>
  <si>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</si>
  <si>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</si>
  <si>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</si>
  <si>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</si>
  <si>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</si>
  <si>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</si>
  <si>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</si>
  <si>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</si>
  <si>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</si>
  <si>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</si>
  <si>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</si>
  <si>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</si>
  <si>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</si>
  <si>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</si>
  <si>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</si>
  <si>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</si>
  <si>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</si>
  <si>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</si>
  <si>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</si>
  <si>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</si>
  <si>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</si>
  <si>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</si>
  <si>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</si>
  <si>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</si>
  <si>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</si>
  <si>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</si>
  <si>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</si>
  <si>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</si>
  <si>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</si>
  <si>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</si>
  <si>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</si>
  <si>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</si>
  <si>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</si>
  <si>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</si>
  <si>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</si>
  <si>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</si>
  <si>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</si>
  <si>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</si>
  <si>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</si>
  <si>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</si>
  <si>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</si>
  <si>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</si>
  <si>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</si>
  <si>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</si>
  <si>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</si>
  <si>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</si>
  <si>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</si>
  <si>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</si>
  <si>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</si>
  <si>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</si>
  <si>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</si>
  <si>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</si>
  <si>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</si>
  <si>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</si>
  <si>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</si>
  <si>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</si>
  <si>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</si>
  <si>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</si>
  <si>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</si>
  <si>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</si>
  <si>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</si>
  <si>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</si>
  <si>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</si>
  <si>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</si>
  <si>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</si>
  <si>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</si>
  <si>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</si>
  <si>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</si>
  <si>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</si>
  <si>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</si>
  <si>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</si>
  <si>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</si>
  <si>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</si>
  <si>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</si>
  <si>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</si>
  <si>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</si>
  <si>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</si>
  <si>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</si>
  <si>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</si>
  <si>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</si>
  <si>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</si>
  <si>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</si>
  <si>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</si>
  <si>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</si>
  <si>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</si>
  <si>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</si>
  <si>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</si>
  <si>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</si>
  <si>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</si>
  <si>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</si>
  <si>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</si>
  <si>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</si>
  <si>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</si>
  <si>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</si>
  <si>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</si>
  <si>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</si>
  <si>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</si>
  <si>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</si>
  <si>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</si>
  <si>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</si>
  <si>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</si>
  <si>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</si>
  <si>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</si>
  <si>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</si>
  <si>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</si>
  <si>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</si>
  <si>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</si>
  <si>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</si>
  <si>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</si>
  <si>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</si>
  <si>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</si>
  <si>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</si>
  <si>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</si>
  <si>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</si>
  <si>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</si>
  <si>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</si>
  <si>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</si>
  <si>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</si>
  <si>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</si>
  <si>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</si>
  <si>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</si>
  <si>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</si>
  <si>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</si>
  <si>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</si>
  <si>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</si>
  <si>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</si>
  <si>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</si>
  <si>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</si>
  <si>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</si>
  <si>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</si>
  <si>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</si>
  <si>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</si>
  <si>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</si>
  <si>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</si>
  <si>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</si>
  <si>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</si>
  <si>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</si>
  <si>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</si>
  <si>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</si>
  <si>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</si>
  <si>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</si>
  <si>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</si>
  <si>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</si>
  <si>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</si>
  <si>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</si>
  <si>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</si>
  <si>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</si>
  <si>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</si>
  <si>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</si>
  <si>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</si>
  <si>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</si>
  <si>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</si>
  <si>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</si>
  <si>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</si>
  <si>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</si>
  <si>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</si>
  <si>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</si>
  <si>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</si>
  <si>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</si>
  <si>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</si>
  <si>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</si>
  <si>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</si>
  <si>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</si>
  <si>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</si>
  <si>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</si>
  <si>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</si>
  <si>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</si>
  <si>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</si>
  <si>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</si>
  <si>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</si>
  <si>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</si>
  <si>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</si>
  <si>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</si>
  <si>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</si>
  <si>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</si>
  <si>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</si>
  <si>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</si>
  <si>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</si>
  <si>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</si>
  <si>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</si>
  <si>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</si>
  <si>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</si>
  <si>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</si>
  <si>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</si>
  <si>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</si>
  <si>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</si>
  <si>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</si>
  <si>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</si>
  <si>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</si>
  <si>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</si>
  <si>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</si>
  <si>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</si>
  <si>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</si>
  <si>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</si>
  <si>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</si>
  <si>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</si>
  <si>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</si>
  <si>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</si>
  <si>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</si>
  <si>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</si>
  <si>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</si>
  <si>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</si>
  <si>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</si>
  <si>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</si>
  <si>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</si>
  <si>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</si>
  <si>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</si>
  <si>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</si>
  <si>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</si>
  <si>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</si>
  <si>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</si>
  <si>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</si>
  <si>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</si>
  <si>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</si>
  <si>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</si>
  <si>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</si>
  <si>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</si>
  <si>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</si>
  <si>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</si>
  <si>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</si>
  <si>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</si>
  <si>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</si>
  <si>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</si>
  <si>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</si>
  <si>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</si>
  <si>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</si>
  <si>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</si>
  <si>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</si>
  <si>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</si>
  <si>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</si>
  <si>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</si>
  <si>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</si>
  <si>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</si>
  <si>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</si>
  <si>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</si>
  <si>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</si>
  <si>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</si>
  <si>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</si>
  <si>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</si>
  <si>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</si>
  <si>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</si>
  <si>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</si>
  <si>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</si>
  <si>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</si>
  <si>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</si>
  <si>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</si>
  <si>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</si>
  <si>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</si>
  <si>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</si>
  <si>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</si>
  <si>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</si>
  <si>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</si>
  <si>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</si>
  <si>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</si>
  <si>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</si>
  <si>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</si>
  <si>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</si>
  <si>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</si>
  <si>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</si>
  <si>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</si>
  <si>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</si>
  <si>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</si>
  <si>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</si>
  <si>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</si>
  <si>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</si>
  <si>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</si>
  <si>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</si>
  <si>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</si>
  <si>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</si>
  <si>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</si>
  <si>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</si>
  <si>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</si>
  <si>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</si>
  <si>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</si>
  <si>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</si>
  <si>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</si>
  <si>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</si>
  <si>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</si>
  <si>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</si>
  <si>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</si>
  <si>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</si>
  <si>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</si>
  <si>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</si>
  <si>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</si>
  <si>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</si>
  <si>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</si>
  <si>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</si>
  <si>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</si>
  <si>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</si>
  <si>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</si>
  <si>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</si>
  <si>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</si>
  <si>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</si>
  <si>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</si>
  <si>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</si>
  <si>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</si>
  <si>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</si>
  <si>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</si>
  <si>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</si>
  <si>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</si>
  <si>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</si>
  <si>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</si>
  <si>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</si>
  <si>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</si>
  <si>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</si>
  <si>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</si>
  <si>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</si>
  <si>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</si>
  <si>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</si>
  <si>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</si>
  <si>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</si>
  <si>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</si>
  <si>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</si>
  <si>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</si>
  <si>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</si>
  <si>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</si>
  <si>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</si>
  <si>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</si>
  <si>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</si>
  <si>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</si>
  <si>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</si>
  <si>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</si>
  <si>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</si>
  <si>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</si>
  <si>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</si>
  <si>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</si>
  <si>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</si>
  <si>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</si>
  <si>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</si>
  <si>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</si>
  <si>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</si>
  <si>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</si>
  <si>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</si>
  <si>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</si>
  <si>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</si>
  <si>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</si>
  <si>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</si>
  <si>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</si>
  <si>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</si>
  <si>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</si>
  <si>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</si>
  <si>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</si>
  <si>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</si>
  <si>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</si>
  <si>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</si>
  <si>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</si>
  <si>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</si>
  <si>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</si>
  <si>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</si>
  <si>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</si>
  <si>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</si>
  <si>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</si>
  <si>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</si>
  <si>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</si>
  <si>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</si>
  <si>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</si>
  <si>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</si>
  <si>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</si>
  <si>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</si>
  <si>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</si>
  <si>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</si>
  <si>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</si>
  <si>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</si>
  <si>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</si>
  <si>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</si>
  <si>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</si>
  <si>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</si>
  <si>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</si>
  <si>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</si>
  <si>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</si>
  <si>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</si>
  <si>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</si>
  <si>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</si>
  <si>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</si>
  <si>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</si>
  <si>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</si>
  <si>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</si>
  <si>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</si>
  <si>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</si>
  <si>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</si>
  <si>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</si>
  <si>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</si>
  <si>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</si>
  <si>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</si>
  <si>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</si>
  <si>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</si>
  <si>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</si>
  <si>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</si>
  <si>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</si>
  <si>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</si>
  <si>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</si>
  <si>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</si>
  <si>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</si>
  <si>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</si>
  <si>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</si>
  <si>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</si>
  <si>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</si>
  <si>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</si>
  <si>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</si>
  <si>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</si>
  <si>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</si>
  <si>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</si>
  <si>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</si>
  <si>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</si>
  <si>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</si>
  <si>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</si>
  <si>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</si>
  <si>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</si>
  <si>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</si>
  <si>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</si>
  <si>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</si>
  <si>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</si>
  <si>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</si>
  <si>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</si>
  <si>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</si>
  <si>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</si>
  <si>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</si>
  <si>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</si>
  <si>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</si>
  <si>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</si>
  <si>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</si>
  <si>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</si>
  <si>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</si>
  <si>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</si>
  <si>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</si>
  <si>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</si>
  <si>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</si>
  <si>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</si>
  <si>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</si>
  <si>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</si>
  <si>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</si>
  <si>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</si>
  <si>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</si>
  <si>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</si>
  <si>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</si>
  <si>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</si>
  <si>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</si>
  <si>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</si>
  <si>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</si>
  <si>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</si>
  <si>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</si>
  <si>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</si>
  <si>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</si>
  <si>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</si>
  <si>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</si>
  <si>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</si>
  <si>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</si>
  <si>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</si>
  <si>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</si>
  <si>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</si>
  <si>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</si>
  <si>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</si>
  <si>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</si>
  <si>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</si>
  <si>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</si>
  <si>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</si>
  <si>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</si>
  <si>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</si>
  <si>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</si>
  <si>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</si>
  <si>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</si>
  <si>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</si>
  <si>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</si>
  <si>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</si>
  <si>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</si>
  <si>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</si>
  <si>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</si>
  <si>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</si>
  <si>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</si>
  <si>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</si>
  <si>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</si>
  <si>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</si>
  <si>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</si>
  <si>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</si>
  <si>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</si>
  <si>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</si>
  <si>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</si>
  <si>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</si>
  <si>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</si>
  <si>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</si>
  <si>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</si>
  <si>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</si>
  <si>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</si>
  <si>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</si>
  <si>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</si>
  <si>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</si>
  <si>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</si>
  <si>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</si>
  <si>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</si>
  <si>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</si>
  <si>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</si>
  <si>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</si>
  <si>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</si>
  <si>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</si>
  <si>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</si>
  <si>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</si>
  <si>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</si>
  <si>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</si>
  <si>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</si>
  <si>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</si>
  <si>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</si>
  <si>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</si>
  <si>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</si>
  <si>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</si>
  <si>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</si>
  <si>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</si>
  <si>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</si>
  <si>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</si>
  <si>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</si>
  <si>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</si>
  <si>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</si>
  <si>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</si>
  <si>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</si>
  <si>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</si>
  <si>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</si>
  <si>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</si>
  <si>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</si>
  <si>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</si>
  <si>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</si>
  <si>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</si>
  <si>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</si>
  <si>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</si>
  <si>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</si>
  <si>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</si>
  <si>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</si>
  <si>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</si>
  <si>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</si>
  <si>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</si>
  <si>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</si>
  <si>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</si>
  <si>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</si>
  <si>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</si>
  <si>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</si>
  <si>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</si>
  <si>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</si>
  <si>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</si>
  <si>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</si>
  <si>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</si>
  <si>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</si>
  <si>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</si>
  <si>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</si>
  <si>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</si>
  <si>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</si>
  <si>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</si>
  <si>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</si>
  <si>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</si>
  <si>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</si>
  <si>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</si>
  <si>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</si>
  <si>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</si>
  <si>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</si>
  <si>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</si>
  <si>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</si>
  <si>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</si>
  <si>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</si>
  <si>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</si>
  <si>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</si>
  <si>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</si>
  <si>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</si>
  <si>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</si>
  <si>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</si>
  <si>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</si>
  <si>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</si>
  <si>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</si>
  <si>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</si>
  <si>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</si>
  <si>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</si>
  <si>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</si>
  <si>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</si>
  <si>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</si>
  <si>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</si>
  <si>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</si>
  <si>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</si>
  <si>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</si>
  <si>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</si>
  <si>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</si>
  <si>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</si>
  <si>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</si>
  <si>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</si>
  <si>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</si>
  <si>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</si>
  <si>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</si>
  <si>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</si>
  <si>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</si>
  <si>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</si>
  <si>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</si>
  <si>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</si>
  <si>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</si>
  <si>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</si>
  <si>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</si>
  <si>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</si>
  <si>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</si>
  <si>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</si>
  <si>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</si>
  <si>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</si>
  <si>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</si>
  <si>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</si>
  <si>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</si>
  <si>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</si>
  <si>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</si>
  <si>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</si>
  <si>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</si>
  <si>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</si>
  <si>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</si>
  <si>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</si>
  <si>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</si>
  <si>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</si>
  <si>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</si>
  <si>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</si>
  <si>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</si>
  <si>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</si>
  <si>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</si>
  <si>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</si>
  <si>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</si>
  <si>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</si>
  <si>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</si>
  <si>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</si>
  <si>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</si>
  <si>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</si>
  <si>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</si>
  <si>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</si>
  <si>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</si>
  <si>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</si>
  <si>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</si>
  <si>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</si>
  <si>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</si>
  <si>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</si>
  <si>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</si>
  <si>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</si>
  <si>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</si>
  <si>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</si>
  <si>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</si>
  <si>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</si>
  <si>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</si>
  <si>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</si>
  <si>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</si>
  <si>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</si>
  <si>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</si>
  <si>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</si>
  <si>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</si>
  <si>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</si>
  <si>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</si>
  <si>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</si>
  <si>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</si>
  <si>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</si>
  <si>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</si>
  <si>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</si>
  <si>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</si>
  <si>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</si>
  <si>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</si>
  <si>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</si>
  <si>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</si>
  <si>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</si>
  <si>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</si>
  <si>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</si>
  <si>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</si>
  <si>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</si>
  <si>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</si>
  <si>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</si>
  <si>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</si>
  <si>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</si>
  <si>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</si>
  <si>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</si>
  <si>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</si>
  <si>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</si>
  <si>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</si>
  <si>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</si>
  <si>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</si>
  <si>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</si>
  <si>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</si>
  <si>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</si>
  <si>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</si>
  <si>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</si>
  <si>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</si>
  <si>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</si>
  <si>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</si>
  <si>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</si>
  <si>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</si>
  <si>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</si>
  <si>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</si>
  <si>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</si>
  <si>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</si>
  <si>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</si>
  <si>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</si>
  <si>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</si>
  <si>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</si>
  <si>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</si>
  <si>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</si>
  <si>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</si>
  <si>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</si>
  <si>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</si>
  <si>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</si>
  <si>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</si>
  <si>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</si>
  <si>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</si>
  <si>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</si>
  <si>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</si>
  <si>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</si>
  <si>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</si>
  <si>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</si>
  <si>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</si>
  <si>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</si>
  <si>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</si>
  <si>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</si>
  <si>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</si>
  <si>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</si>
  <si>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</si>
  <si>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</si>
  <si>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</si>
  <si>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</si>
  <si>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</si>
  <si>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</si>
  <si>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</si>
  <si>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</si>
  <si>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</si>
  <si>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</si>
  <si>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</si>
  <si>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</si>
  <si>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</si>
  <si>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</si>
  <si>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</si>
  <si>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</si>
  <si>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</si>
  <si>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</si>
  <si>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</si>
  <si>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</si>
  <si>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</si>
  <si>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</si>
  <si>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</si>
  <si>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</si>
  <si>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</si>
  <si>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</si>
  <si>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</si>
  <si>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</si>
  <si>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</si>
  <si>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</si>
  <si>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</si>
  <si>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</si>
  <si>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</si>
  <si>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</si>
  <si>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</si>
  <si>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</si>
  <si>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</si>
  <si>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</si>
  <si>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</si>
  <si>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</si>
  <si>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</si>
  <si>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</si>
  <si>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</si>
  <si>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</si>
  <si>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</si>
  <si>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</si>
  <si>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</si>
  <si>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</si>
  <si>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</si>
  <si>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</si>
  <si>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</si>
  <si>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</si>
  <si>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</si>
  <si>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</si>
  <si>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</si>
  <si>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</si>
  <si>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</si>
  <si>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</si>
  <si>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</si>
  <si>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</si>
  <si>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</si>
  <si>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</si>
  <si>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</si>
  <si>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</si>
  <si>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</si>
  <si>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</si>
  <si>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</si>
  <si>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</si>
  <si>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</si>
  <si>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</si>
  <si>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</si>
  <si>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</si>
  <si>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</si>
  <si>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</si>
  <si>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</si>
  <si>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</si>
  <si>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</si>
  <si>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</si>
  <si>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</si>
  <si>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</si>
  <si>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</si>
  <si>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</si>
  <si>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</si>
  <si>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</si>
  <si>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</si>
  <si>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</si>
  <si>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</si>
  <si>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</si>
  <si>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</si>
  <si>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</si>
  <si>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</si>
  <si>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</si>
  <si>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</si>
  <si>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</si>
  <si>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</si>
  <si>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</si>
  <si>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</si>
  <si>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</si>
  <si>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</si>
  <si>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</si>
  <si>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</si>
  <si>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</si>
  <si>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</si>
  <si>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</si>
  <si>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</si>
  <si>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</si>
  <si>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</si>
  <si>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</si>
  <si>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</si>
  <si>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</si>
  <si>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</si>
  <si>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</si>
  <si>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</si>
  <si>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</si>
  <si>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</si>
  <si>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</si>
  <si>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</si>
  <si>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</si>
  <si>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</si>
  <si>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</si>
  <si>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</si>
  <si>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</si>
  <si>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</si>
  <si>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</si>
  <si>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</si>
  <si>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</si>
  <si>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</si>
  <si>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</si>
  <si>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</si>
  <si>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</si>
  <si>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</si>
  <si>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</si>
  <si>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</si>
  <si>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</si>
  <si>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</si>
  <si>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</si>
  <si>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</si>
  <si>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</si>
  <si>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</si>
  <si>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</si>
  <si>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</si>
  <si>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</si>
  <si>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</si>
  <si>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</si>
  <si>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</si>
  <si>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</si>
  <si>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</si>
  <si>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</si>
  <si>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</si>
  <si>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</si>
  <si>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</si>
  <si>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</si>
  <si>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</si>
  <si>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</si>
  <si>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</si>
  <si>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</si>
  <si>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</si>
  <si>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</si>
  <si>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</si>
  <si>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</si>
  <si>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</si>
  <si>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</si>
  <si>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</si>
  <si>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</si>
  <si>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</si>
  <si>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</si>
  <si>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</si>
  <si>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</si>
  <si>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</si>
  <si>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</si>
  <si>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</si>
  <si>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</si>
  <si>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</si>
  <si>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</si>
  <si>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</si>
  <si>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</si>
  <si>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</si>
  <si>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</si>
  <si>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</si>
  <si>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</si>
  <si>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</si>
  <si>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</si>
  <si>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</si>
  <si>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</si>
  <si>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</si>
  <si>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</si>
  <si>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</si>
  <si>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</si>
  <si>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</si>
  <si>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</si>
  <si>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</si>
  <si>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</si>
  <si>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</si>
  <si>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</si>
  <si>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</si>
  <si>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</si>
  <si>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</si>
  <si>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</si>
  <si>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</si>
  <si>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</si>
  <si>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</si>
  <si>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</si>
  <si>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</si>
  <si>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</si>
  <si>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</si>
  <si>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</si>
  <si>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</si>
  <si>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</si>
  <si>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</si>
  <si>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</si>
  <si>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</si>
  <si>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</si>
  <si>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</si>
  <si>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</si>
  <si>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</si>
  <si>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</si>
  <si>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</si>
  <si>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</si>
  <si>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</si>
  <si>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</si>
  <si>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</si>
  <si>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</si>
  <si>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</si>
  <si>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</si>
  <si>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</si>
  <si>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</si>
  <si>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</si>
  <si>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</si>
  <si>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</si>
  <si>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</si>
  <si>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</si>
  <si>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</si>
  <si>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</si>
  <si>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</si>
  <si>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</si>
  <si>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</si>
  <si>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</si>
  <si>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</si>
  <si>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</si>
  <si>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</si>
  <si>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</si>
  <si>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</si>
  <si>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</si>
  <si>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</si>
  <si>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</si>
  <si>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</si>
  <si>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</si>
  <si>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</si>
  <si>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</si>
  <si>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</si>
  <si>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</si>
  <si>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</si>
  <si>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</si>
  <si>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</si>
  <si>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</si>
  <si>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</si>
  <si>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</si>
  <si>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</si>
  <si>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</si>
  <si>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</si>
  <si>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</si>
  <si>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</si>
  <si>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</si>
  <si>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</si>
  <si>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</si>
  <si>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</si>
  <si>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</si>
  <si>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</si>
  <si>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</si>
  <si>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</si>
  <si>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</si>
  <si>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</si>
  <si>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</si>
  <si>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</si>
  <si>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</si>
  <si>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</si>
  <si>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</si>
  <si>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</si>
  <si>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</si>
  <si>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</si>
  <si>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</si>
  <si>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</si>
  <si>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</si>
  <si>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</si>
  <si>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</si>
  <si>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</si>
  <si>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</si>
  <si>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</si>
  <si>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</si>
  <si>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</si>
  <si>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</si>
  <si>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</si>
  <si>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</si>
  <si>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</si>
  <si>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</si>
  <si>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</si>
  <si>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</si>
  <si>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</si>
  <si>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</si>
  <si>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</si>
  <si>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</si>
  <si>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</si>
  <si>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</si>
  <si>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</si>
  <si>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</si>
  <si>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</si>
  <si>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</si>
  <si>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</si>
  <si>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</si>
  <si>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</si>
  <si>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</si>
  <si>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</si>
  <si>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</si>
  <si>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</si>
  <si>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</si>
  <si>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</si>
  <si>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</si>
  <si>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</si>
  <si>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</si>
  <si>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</si>
  <si>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</si>
  <si>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</si>
  <si>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</si>
  <si>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</si>
  <si>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</si>
  <si>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</si>
  <si>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</si>
  <si>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</si>
  <si>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</si>
  <si>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</si>
  <si>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</si>
  <si>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</si>
  <si>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</si>
  <si>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</si>
  <si>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</si>
  <si>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</si>
  <si>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</si>
  <si>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</si>
  <si>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</si>
  <si>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</si>
  <si>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</si>
  <si>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</si>
  <si>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</si>
  <si>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</si>
  <si>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</si>
  <si>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</si>
  <si>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</si>
  <si>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</si>
  <si>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</si>
  <si>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</si>
  <si>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</si>
  <si>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</si>
  <si>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</si>
  <si>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</si>
  <si>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</si>
  <si>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</si>
  <si>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</si>
  <si>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</si>
  <si>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</si>
  <si>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</si>
  <si>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</si>
  <si>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</si>
  <si>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</si>
  <si>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</si>
  <si>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</si>
  <si>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</si>
  <si>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</si>
  <si>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</si>
  <si>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</si>
  <si>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</si>
  <si>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</si>
  <si>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</si>
  <si>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</si>
  <si>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</si>
  <si>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</si>
  <si>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</si>
  <si>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</si>
  <si>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</si>
  <si>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</si>
  <si>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</si>
  <si>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</si>
  <si>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</si>
  <si>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</si>
  <si>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</si>
  <si>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</si>
  <si>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</si>
  <si>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</si>
  <si>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</si>
  <si>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</si>
  <si>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</si>
  <si>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</si>
  <si>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</si>
  <si>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</si>
  <si>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</si>
  <si>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</si>
  <si>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</si>
  <si>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</si>
  <si>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</si>
  <si>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</si>
  <si>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</si>
  <si>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</si>
  <si>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</si>
  <si>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</si>
  <si>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</si>
  <si>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</si>
  <si>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</si>
  <si>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</si>
  <si>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</si>
  <si>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</si>
  <si>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</si>
  <si>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</si>
  <si>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</si>
  <si>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</si>
  <si>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</si>
  <si>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</si>
  <si>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</si>
  <si>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</si>
  <si>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</si>
  <si>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</si>
  <si>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</si>
  <si>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</si>
  <si>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</si>
  <si>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</si>
  <si>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</si>
  <si>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</si>
  <si>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</si>
  <si>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</si>
  <si>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</si>
  <si>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</si>
  <si>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</si>
  <si>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</si>
  <si>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</si>
  <si>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</si>
  <si>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</si>
  <si>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</si>
  <si>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</si>
  <si>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</si>
  <si>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</si>
  <si>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</si>
  <si>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</si>
  <si>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</si>
  <si>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</si>
  <si>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</si>
  <si>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</si>
  <si>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</si>
  <si>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</si>
  <si>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</si>
  <si>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</si>
  <si>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</si>
  <si>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</si>
  <si>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</si>
  <si>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</si>
  <si>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</si>
  <si>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</si>
  <si>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</si>
  <si>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</si>
  <si>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</si>
  <si>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</si>
  <si>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</si>
  <si>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</si>
  <si>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</si>
  <si>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</si>
  <si>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</si>
  <si>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</si>
  <si>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</si>
  <si>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</si>
  <si>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</si>
  <si>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</si>
  <si>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</si>
  <si>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</si>
  <si>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</si>
  <si>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</si>
  <si>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</si>
  <si>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</si>
  <si>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</si>
  <si>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</si>
  <si>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</si>
  <si>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</si>
  <si>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</si>
  <si>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</si>
  <si>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</si>
  <si>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</si>
  <si>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</si>
  <si>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</si>
  <si>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</si>
  <si>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</si>
  <si>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</si>
  <si>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</si>
  <si>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</si>
  <si>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</si>
  <si>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</si>
  <si>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</si>
  <si>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</si>
  <si>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</si>
  <si>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</si>
  <si>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</si>
  <si>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</si>
  <si>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</si>
  <si>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</si>
  <si>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</si>
  <si>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</si>
  <si>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</si>
  <si>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</si>
  <si>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</si>
  <si>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</si>
  <si>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</si>
  <si>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</si>
  <si>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</si>
  <si>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</si>
  <si>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</si>
  <si>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</si>
  <si>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</si>
  <si>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</si>
  <si>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</si>
  <si>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</si>
  <si>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</si>
  <si>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</si>
  <si>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</si>
  <si>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</si>
  <si>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</si>
  <si>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</si>
  <si>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</si>
  <si>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</si>
  <si>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</si>
  <si>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</si>
  <si>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</si>
  <si>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</si>
  <si>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</si>
  <si>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</si>
  <si>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</si>
  <si>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</si>
  <si>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</si>
  <si>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</si>
  <si>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</si>
  <si>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</si>
  <si>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</si>
  <si>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</si>
  <si>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</si>
  <si>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</si>
  <si>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</si>
  <si>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</si>
  <si>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</si>
  <si>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</si>
  <si>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</si>
  <si>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</si>
  <si>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</si>
  <si>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</si>
  <si>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</si>
  <si>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</si>
  <si>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</si>
  <si>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</si>
  <si>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</si>
  <si>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</si>
  <si>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</si>
  <si>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</si>
  <si>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</si>
  <si>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</si>
  <si>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</si>
  <si>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</si>
  <si>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</si>
  <si>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</si>
  <si>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</si>
  <si>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</si>
  <si>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</si>
  <si>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</si>
  <si>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</si>
  <si>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</si>
  <si>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</si>
  <si>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</si>
  <si>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</si>
  <si>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</si>
  <si>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</si>
  <si>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</si>
  <si>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</si>
  <si>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</si>
  <si>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</si>
  <si>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</si>
  <si>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</si>
  <si>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</si>
  <si>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</si>
  <si>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</si>
  <si>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</si>
  <si>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</si>
  <si>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</si>
  <si>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</si>
  <si>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</si>
  <si>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</si>
  <si>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</si>
  <si>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</si>
  <si>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</si>
  <si>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</si>
  <si>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</si>
  <si>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</si>
  <si>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</si>
  <si>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</si>
  <si>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</si>
  <si>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</si>
  <si>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</si>
  <si>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</si>
  <si>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</si>
  <si>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</si>
  <si>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</si>
  <si>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</si>
  <si>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</si>
  <si>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</si>
  <si>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</si>
  <si>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</si>
  <si>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</si>
  <si>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</si>
  <si>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</si>
  <si>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</si>
  <si>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</si>
  <si>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</si>
  <si>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</si>
  <si>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</si>
  <si>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</si>
  <si>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</si>
  <si>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</si>
  <si>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</si>
  <si>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</si>
  <si>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</si>
  <si>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</si>
  <si>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</si>
  <si>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</si>
  <si>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</si>
  <si>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</si>
  <si>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</si>
  <si>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</si>
  <si>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</si>
  <si>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</si>
  <si>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</si>
  <si>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</si>
  <si>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</si>
  <si>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</si>
  <si>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</si>
  <si>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</si>
  <si>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</si>
  <si>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</si>
  <si>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</si>
  <si>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</si>
  <si>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</si>
  <si>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</si>
  <si>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</si>
  <si>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</si>
  <si>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</si>
  <si>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</si>
  <si>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</si>
  <si>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</si>
  <si>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</si>
  <si>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</si>
  <si>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</si>
  <si>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</si>
  <si>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</si>
  <si>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</si>
  <si>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</si>
  <si>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</si>
  <si>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</si>
  <si>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</si>
  <si>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</si>
  <si>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</si>
  <si>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</si>
  <si>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</si>
  <si>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</si>
  <si>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</si>
  <si>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</si>
  <si>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</si>
  <si>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</si>
  <si>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</si>
  <si>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</si>
  <si>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</si>
  <si>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</si>
  <si>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</si>
  <si>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</si>
  <si>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</si>
  <si>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</si>
  <si>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</si>
  <si>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</si>
  <si>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</si>
  <si>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</si>
  <si>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</si>
  <si>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</si>
  <si>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</si>
  <si>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</si>
  <si>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</si>
  <si>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</si>
  <si>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</si>
  <si>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</si>
  <si>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</si>
  <si>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</si>
  <si>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</si>
  <si>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</si>
  <si>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</si>
  <si>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</si>
  <si>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</si>
  <si>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</si>
  <si>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</si>
  <si>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</si>
  <si>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</si>
  <si>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</si>
  <si>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</si>
  <si>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</si>
  <si>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</si>
  <si>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</si>
  <si>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</si>
  <si>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</si>
  <si>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</si>
  <si>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</si>
  <si>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</si>
  <si>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</si>
  <si>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</si>
  <si>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</si>
  <si>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</si>
  <si>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</si>
  <si>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</si>
  <si>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</si>
  <si>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</si>
  <si>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</si>
  <si>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</si>
  <si>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</si>
  <si>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</si>
  <si>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</si>
  <si>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</si>
  <si>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</si>
  <si>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</si>
  <si>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</si>
  <si>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</si>
  <si>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</si>
  <si>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</si>
  <si>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</si>
  <si>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</si>
  <si>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</si>
  <si>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</si>
  <si>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</si>
  <si>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</si>
  <si>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</si>
  <si>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</si>
  <si>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</si>
  <si>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</si>
  <si>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</si>
  <si>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</si>
  <si>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</si>
  <si>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</si>
  <si>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</si>
  <si>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</si>
  <si>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</si>
  <si>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</si>
  <si>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</si>
  <si>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</si>
  <si>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</si>
  <si>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</si>
  <si>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</si>
  <si>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</si>
  <si>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</si>
  <si>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</si>
  <si>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</si>
  <si>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</si>
  <si>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</si>
  <si>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</si>
  <si>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</si>
  <si>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</si>
  <si>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</si>
  <si>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</si>
  <si>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</si>
  <si>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</si>
  <si>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</si>
  <si>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</si>
  <si>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</si>
  <si>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</si>
  <si>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</si>
  <si>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</si>
  <si>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</si>
  <si>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</si>
  <si>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</si>
  <si>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</si>
  <si>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</si>
  <si>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</si>
  <si>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</si>
  <si>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</si>
  <si>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</si>
  <si>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</si>
  <si>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</si>
  <si>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</si>
  <si>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</si>
  <si>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</si>
  <si>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</si>
  <si>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</si>
  <si>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</si>
  <si>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</si>
  <si>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</si>
  <si>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</si>
  <si>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</si>
  <si>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</si>
  <si>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</si>
  <si>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</si>
  <si>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</si>
  <si>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</si>
  <si>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</si>
  <si>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</si>
  <si>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</si>
  <si>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</si>
  <si>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</si>
  <si>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</si>
  <si>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</si>
  <si>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</si>
  <si>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</si>
  <si>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</si>
  <si>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</si>
  <si>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</si>
  <si>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</si>
  <si>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</si>
  <si>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</si>
  <si>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</si>
  <si>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</si>
  <si>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</si>
  <si>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</si>
  <si>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</si>
  <si>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</si>
  <si>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</si>
  <si>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</si>
  <si>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</si>
  <si>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</si>
  <si>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</si>
  <si>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</si>
  <si>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</si>
  <si>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</si>
  <si>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</si>
  <si>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</si>
  <si>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</si>
  <si>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</si>
  <si>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</si>
  <si>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</si>
  <si>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</si>
  <si>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</si>
  <si>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</si>
  <si>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</si>
  <si>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</si>
  <si>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</si>
  <si>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</si>
  <si>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</si>
  <si>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</si>
  <si>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</si>
  <si>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</si>
  <si>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</si>
  <si>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</si>
  <si>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</si>
  <si>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</si>
  <si>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</si>
  <si>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</si>
  <si>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</si>
  <si>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</si>
  <si>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</si>
  <si>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</si>
  <si>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</si>
  <si>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</si>
  <si>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</si>
  <si>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</si>
  <si>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</si>
  <si>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</si>
  <si>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</si>
  <si>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</si>
  <si>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</si>
  <si>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</si>
  <si>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</si>
  <si>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</si>
  <si>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</si>
  <si>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</si>
  <si>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</si>
  <si>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</si>
  <si>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</si>
  <si>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</si>
  <si>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</si>
  <si>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</si>
  <si>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</si>
  <si>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</si>
  <si>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</si>
  <si>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</si>
  <si>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</si>
  <si>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</si>
  <si>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</si>
  <si>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</si>
  <si>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</si>
  <si>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</si>
  <si>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</si>
  <si>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</si>
  <si>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</si>
  <si>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</si>
  <si>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</si>
  <si>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</si>
  <si>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</si>
  <si>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</si>
  <si>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</si>
  <si>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</si>
  <si>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</si>
  <si>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</si>
  <si>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</si>
  <si>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</si>
  <si>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</si>
  <si>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</si>
  <si>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</si>
  <si>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</si>
  <si>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</si>
  <si>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</si>
  <si>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</si>
  <si>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</si>
  <si>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</si>
  <si>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</si>
  <si>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</si>
  <si>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</si>
  <si>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</si>
  <si>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</si>
  <si>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</si>
  <si>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</si>
  <si>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</si>
  <si>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</si>
  <si>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</si>
  <si>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</si>
  <si>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</si>
  <si>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</si>
  <si>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</si>
  <si>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</si>
  <si>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</si>
  <si>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</si>
  <si>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</si>
  <si>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</si>
  <si>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</si>
  <si>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</si>
  <si>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</si>
  <si>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</si>
  <si>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</si>
  <si>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</si>
  <si>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</si>
  <si>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</si>
  <si>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</si>
  <si>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</si>
  <si>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</si>
  <si>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</si>
  <si>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</si>
  <si>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</si>
  <si>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</si>
  <si>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</si>
  <si>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</si>
  <si>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</si>
  <si>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</si>
  <si>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</si>
  <si>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</si>
  <si>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</si>
  <si>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</si>
  <si>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</si>
  <si>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</si>
  <si>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</si>
  <si>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</si>
  <si>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</si>
  <si>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</si>
  <si>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</si>
  <si>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</si>
  <si>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</si>
  <si>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</si>
  <si>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</si>
  <si>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</si>
  <si>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</si>
  <si>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</si>
  <si>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</si>
  <si>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</si>
  <si>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</si>
  <si>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</si>
  <si>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</si>
  <si>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</si>
  <si>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</si>
  <si>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</si>
  <si>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</si>
  <si>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</si>
  <si>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</si>
  <si>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</si>
  <si>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</si>
  <si>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</si>
  <si>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</si>
  <si>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</si>
  <si>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</si>
  <si>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</si>
  <si>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</si>
  <si>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</si>
  <si>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</si>
  <si>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</si>
  <si>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</si>
  <si>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</si>
  <si>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</si>
  <si>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</si>
  <si>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</si>
  <si>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</si>
  <si>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</si>
  <si>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</si>
  <si>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</si>
  <si>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</si>
  <si>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</si>
  <si>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</si>
  <si>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</si>
  <si>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</si>
  <si>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</si>
  <si>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</si>
  <si>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</si>
  <si>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</si>
  <si>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</si>
  <si>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</si>
  <si>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</si>
  <si>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</si>
  <si>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</si>
  <si>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</si>
  <si>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</si>
  <si>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</si>
  <si>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</si>
  <si>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</si>
  <si>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</si>
  <si>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</si>
  <si>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</si>
  <si>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</si>
  <si>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</si>
  <si>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</si>
  <si>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</si>
  <si>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</si>
  <si>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</si>
  <si>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</si>
  <si>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</si>
  <si>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</si>
  <si>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</si>
  <si>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</si>
  <si>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</si>
  <si>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</si>
  <si>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</si>
  <si>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</si>
  <si>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</si>
  <si>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</si>
  <si>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</si>
  <si>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</si>
  <si>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</si>
  <si>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</si>
  <si>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</si>
  <si>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</si>
  <si>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</si>
  <si>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</si>
  <si>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</si>
  <si>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</si>
  <si>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</si>
  <si>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</si>
  <si>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</si>
  <si>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</si>
  <si>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</si>
  <si>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</si>
  <si>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</si>
  <si>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</si>
  <si>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</si>
  <si>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</si>
  <si>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</si>
  <si>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</si>
  <si>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</si>
  <si>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</si>
  <si>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</si>
  <si>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</si>
  <si>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</si>
  <si>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</si>
  <si>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</si>
  <si>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</si>
  <si>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</si>
  <si>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</si>
  <si>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</si>
  <si>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</si>
  <si>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</si>
  <si>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</si>
  <si>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</si>
  <si>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</si>
  <si>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</si>
  <si>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</si>
  <si>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</si>
  <si>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</si>
  <si>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</si>
  <si>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</si>
  <si>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</si>
  <si>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</si>
  <si>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</si>
  <si>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</si>
  <si>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</si>
  <si>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</si>
  <si>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</si>
  <si>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</si>
  <si>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</si>
  <si>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</si>
  <si>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</si>
  <si>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</si>
  <si>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</si>
  <si>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</si>
  <si>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</si>
  <si>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</si>
  <si>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</si>
  <si>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</si>
  <si>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</si>
  <si>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</si>
  <si>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</si>
  <si>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</si>
  <si>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</si>
  <si>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</si>
  <si>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</si>
  <si>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</si>
  <si>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</si>
  <si>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</si>
  <si>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</si>
  <si>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</si>
  <si>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</si>
  <si>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</si>
  <si>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</si>
  <si>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</si>
  <si>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</si>
  <si>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</si>
  <si>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</si>
  <si>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</si>
  <si>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</si>
  <si>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</si>
  <si>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</si>
  <si>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</si>
  <si>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</si>
  <si>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</si>
  <si>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</si>
  <si>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</si>
  <si>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</si>
  <si>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</si>
  <si>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</si>
  <si>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</si>
  <si>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</si>
  <si>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</si>
  <si>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</si>
  <si>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</si>
  <si>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</si>
  <si>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</si>
  <si>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</si>
  <si>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</si>
  <si>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</si>
  <si>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</si>
  <si>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</si>
  <si>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</si>
  <si>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</si>
  <si>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</si>
  <si>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</si>
  <si>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</si>
  <si>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</si>
  <si>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</si>
  <si>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</si>
  <si>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</si>
  <si>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</si>
  <si>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</si>
  <si>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</si>
  <si>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</si>
  <si>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</si>
  <si>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</si>
  <si>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</si>
  <si>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</si>
  <si>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</si>
  <si>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</si>
  <si>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</si>
  <si>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</si>
  <si>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</si>
  <si>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</si>
  <si>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</si>
  <si>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</si>
  <si>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</si>
  <si>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</si>
  <si>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</si>
  <si>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</si>
  <si>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</si>
  <si>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</si>
  <si>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</si>
  <si>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</si>
  <si>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</si>
  <si>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</si>
  <si>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</si>
  <si>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</si>
  <si>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</si>
  <si>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</si>
  <si>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</si>
  <si>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</si>
  <si>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</si>
  <si>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</si>
  <si>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</si>
  <si>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</si>
  <si>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</si>
  <si>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</si>
  <si>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</si>
  <si>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</si>
  <si>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</si>
  <si>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</si>
  <si>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</si>
  <si>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</si>
  <si>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</si>
  <si>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</si>
  <si>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</si>
  <si>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</si>
  <si>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</si>
  <si>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</si>
  <si>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</si>
  <si>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</si>
  <si>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</si>
  <si>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</si>
  <si>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</si>
  <si>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</si>
  <si>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</si>
  <si>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</si>
  <si>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</si>
  <si>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</si>
  <si>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</si>
  <si>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</si>
  <si>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</si>
  <si>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</si>
  <si>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</si>
  <si>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</si>
  <si>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</si>
  <si>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</si>
  <si>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</si>
  <si>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</si>
  <si>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</si>
  <si>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</si>
  <si>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</si>
  <si>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</si>
  <si>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</si>
  <si>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</si>
  <si>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</si>
  <si>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</si>
  <si>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</si>
  <si>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</si>
  <si>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</si>
  <si>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</si>
  <si>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</si>
  <si>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</si>
  <si>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</si>
  <si>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</si>
  <si>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</si>
  <si>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</si>
  <si>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</si>
  <si>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</si>
  <si>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</si>
  <si>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</si>
  <si>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</si>
  <si>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</si>
  <si>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</si>
  <si>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</si>
  <si>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</si>
  <si>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</si>
  <si>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</si>
  <si>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</si>
  <si>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</si>
  <si>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</si>
  <si>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</si>
  <si>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</si>
  <si>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</si>
  <si>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</si>
  <si>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</si>
  <si>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</si>
  <si>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</si>
  <si>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</si>
  <si>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</si>
  <si>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</si>
  <si>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</si>
  <si>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</si>
  <si>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</si>
  <si>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</si>
  <si>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</si>
  <si>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</si>
  <si>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</si>
  <si>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</si>
  <si>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</si>
  <si>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</si>
  <si>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</si>
  <si>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</si>
  <si>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</si>
  <si>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</si>
  <si>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</si>
  <si>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</si>
  <si>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</si>
  <si>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</si>
  <si>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</si>
  <si>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</si>
  <si>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</si>
  <si>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</si>
  <si>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</si>
  <si>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</si>
  <si>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</si>
  <si>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</si>
  <si>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</si>
  <si>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</si>
  <si>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</si>
  <si>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</si>
  <si>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</si>
  <si>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</si>
  <si>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</si>
  <si>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</si>
  <si>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</si>
  <si>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</si>
  <si>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</si>
  <si>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</si>
  <si>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</si>
  <si>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</si>
  <si>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</si>
  <si>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</si>
  <si>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</si>
  <si>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</si>
  <si>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</si>
  <si>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</si>
  <si>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</si>
  <si>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</si>
  <si>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</si>
  <si>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</si>
  <si>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</si>
  <si>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</si>
  <si>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</si>
  <si>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</si>
  <si>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</si>
  <si>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</si>
  <si>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</si>
  <si>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</si>
  <si>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</si>
  <si>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</si>
  <si>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</si>
  <si>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</si>
  <si>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</si>
  <si>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</si>
  <si>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</si>
  <si>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</si>
  <si>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</si>
  <si>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</si>
  <si>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</si>
  <si>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</si>
  <si>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</si>
  <si>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</si>
  <si>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</si>
  <si>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</si>
  <si>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</si>
  <si>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</si>
  <si>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</si>
  <si>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</si>
  <si>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</si>
  <si>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</si>
  <si>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</si>
  <si>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</si>
  <si>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</si>
  <si>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</si>
  <si>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</si>
  <si>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</si>
  <si>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</si>
  <si>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</si>
  <si>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</si>
  <si>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</si>
  <si>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</si>
  <si>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</si>
  <si>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</si>
  <si>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</si>
  <si>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</si>
  <si>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</si>
  <si>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</si>
  <si>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</si>
  <si>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</si>
  <si>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</si>
  <si>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</si>
  <si>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</si>
  <si>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</si>
  <si>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</si>
  <si>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</si>
  <si>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</si>
  <si>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</si>
  <si>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</si>
  <si>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</si>
  <si>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</si>
  <si>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</si>
  <si>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</si>
  <si>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</si>
  <si>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</si>
  <si>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</si>
  <si>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</si>
  <si>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</si>
  <si>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</si>
  <si>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</si>
  <si>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</si>
  <si>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</si>
  <si>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</si>
  <si>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</si>
  <si>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</si>
  <si>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</si>
  <si>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</si>
  <si>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</si>
  <si>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</si>
  <si>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</si>
  <si>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</si>
  <si>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</si>
  <si>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</si>
  <si>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</si>
  <si>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</si>
  <si>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</si>
  <si>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</si>
  <si>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</si>
  <si>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</si>
  <si>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</si>
  <si>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</si>
  <si>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</si>
  <si>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</si>
  <si>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</si>
  <si>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</si>
  <si>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</si>
  <si>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</si>
  <si>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</si>
  <si>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</si>
  <si>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</si>
  <si>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</si>
  <si>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</si>
  <si>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</si>
  <si>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</si>
  <si>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</si>
  <si>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</si>
  <si>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</si>
  <si>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</si>
  <si>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</si>
  <si>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</si>
  <si>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</si>
  <si>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</si>
  <si>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</si>
  <si>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</si>
  <si>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</si>
  <si>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</si>
  <si>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</si>
  <si>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</si>
  <si>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</si>
  <si>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</si>
  <si>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</si>
  <si>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</si>
  <si>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</si>
  <si>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</si>
  <si>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</si>
  <si>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</si>
  <si>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</si>
  <si>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</si>
  <si>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</si>
  <si>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</si>
  <si>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</si>
  <si>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</si>
  <si>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</si>
  <si>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</si>
  <si>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</si>
  <si>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</si>
  <si>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</si>
  <si>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</si>
  <si>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</si>
  <si>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</si>
  <si>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</si>
  <si>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</si>
  <si>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</si>
  <si>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</si>
  <si>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</si>
  <si>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</si>
  <si>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</si>
  <si>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</si>
  <si>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</si>
  <si>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</si>
  <si>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</si>
  <si>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</si>
  <si>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</si>
  <si>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</si>
  <si>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</si>
  <si>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</si>
  <si>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</si>
  <si>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</si>
  <si>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</si>
  <si>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</si>
  <si>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</si>
  <si>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</si>
  <si>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</si>
  <si>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</si>
  <si>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</si>
  <si>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</si>
  <si>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</si>
  <si>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</si>
  <si>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</si>
  <si>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</si>
  <si>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</si>
  <si>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</si>
  <si>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</si>
  <si>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</si>
  <si>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</si>
  <si>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</si>
  <si>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</si>
  <si>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</si>
  <si>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</si>
  <si>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</si>
  <si>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</si>
  <si>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</si>
  <si>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</si>
  <si>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</si>
  <si>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</si>
  <si>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</si>
  <si>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</si>
  <si>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</si>
  <si>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</si>
  <si>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</si>
  <si>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</si>
  <si>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</si>
  <si>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</si>
  <si>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</si>
  <si>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</si>
  <si>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</si>
  <si>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</si>
  <si>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</si>
  <si>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</si>
  <si>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</si>
  <si>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</si>
  <si>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</si>
  <si>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</si>
  <si>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</si>
  <si>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</si>
  <si>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</si>
  <si>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</si>
  <si>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</si>
  <si>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</si>
  <si>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</si>
  <si>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</si>
  <si>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</si>
  <si>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</si>
  <si>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</si>
  <si>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</si>
  <si>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</si>
  <si>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</si>
  <si>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</si>
  <si>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</si>
  <si>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</si>
  <si>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</si>
  <si>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</si>
  <si>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</si>
  <si>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</si>
  <si>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</si>
  <si>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</si>
  <si>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</si>
  <si>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</si>
  <si>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</si>
  <si>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</si>
  <si>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</si>
  <si>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</si>
  <si>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</si>
  <si>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</si>
  <si>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</si>
  <si>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</si>
  <si>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</si>
  <si>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</si>
  <si>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</si>
  <si>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</si>
  <si>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</si>
  <si>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</si>
  <si>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</si>
  <si>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</si>
  <si>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</si>
  <si>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</si>
  <si>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</si>
  <si>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</si>
  <si>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</si>
  <si>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</si>
  <si>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</si>
  <si>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</si>
  <si>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</si>
  <si>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</si>
  <si>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</si>
  <si>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</si>
  <si>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</si>
  <si>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</si>
  <si>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</si>
  <si>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</si>
  <si>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</si>
  <si>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</si>
  <si>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</si>
  <si>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</si>
  <si>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</si>
  <si>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</si>
  <si>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</si>
  <si>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</si>
  <si>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</si>
  <si>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</si>
  <si>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</si>
  <si>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</si>
  <si>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</si>
  <si>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</si>
  <si>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</si>
  <si>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</si>
  <si>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</si>
  <si>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</si>
  <si>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</si>
  <si>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</si>
  <si>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</si>
  <si>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</si>
  <si>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</si>
  <si>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</si>
  <si>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</si>
  <si>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</si>
  <si>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</si>
  <si>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</si>
  <si>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</si>
  <si>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</si>
  <si>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</si>
  <si>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</si>
  <si>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</si>
  <si>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</si>
  <si>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</si>
  <si>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</si>
  <si>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</si>
  <si>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</si>
  <si>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</si>
  <si>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</si>
  <si>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</si>
  <si>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</si>
  <si>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</si>
  <si>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</si>
  <si>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</si>
  <si>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</si>
  <si>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</si>
  <si>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</si>
  <si>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</si>
  <si>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</si>
  <si>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</si>
  <si>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</si>
  <si>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</si>
  <si>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</si>
  <si>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</si>
  <si>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</si>
  <si>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</si>
  <si>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</si>
  <si>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</si>
  <si>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</si>
  <si>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</si>
  <si>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</si>
  <si>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</si>
  <si>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</si>
  <si>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</si>
  <si>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</si>
  <si>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</si>
  <si>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</si>
  <si>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</si>
  <si>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</si>
  <si>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</si>
  <si>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</si>
  <si>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</si>
  <si>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</si>
  <si>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</si>
  <si>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</si>
  <si>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</si>
  <si>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</si>
  <si>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</si>
  <si>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</si>
  <si>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</si>
  <si>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</si>
  <si>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</si>
  <si>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</si>
  <si>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</si>
  <si>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</si>
  <si>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</si>
  <si>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</si>
  <si>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</si>
  <si>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</si>
  <si>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</si>
  <si>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</si>
  <si>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</si>
  <si>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</si>
  <si>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</si>
  <si>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</si>
  <si>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</si>
  <si>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</si>
  <si>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</si>
  <si>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</si>
  <si>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</si>
  <si>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</si>
  <si>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</si>
  <si>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</si>
  <si>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</si>
  <si>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</si>
  <si>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</si>
  <si>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</si>
  <si>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</si>
  <si>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</si>
  <si>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</si>
  <si>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</si>
  <si>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</si>
  <si>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</si>
  <si>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</si>
  <si>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</si>
  <si>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</si>
  <si>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</si>
  <si>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</si>
  <si>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</si>
  <si>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</si>
  <si>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</si>
  <si>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</si>
  <si>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</si>
  <si>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</si>
  <si>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</si>
  <si>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</si>
  <si>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</si>
  <si>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</si>
  <si>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</si>
  <si>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</si>
  <si>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</si>
  <si>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</si>
  <si>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</si>
  <si>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</si>
  <si>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</si>
  <si>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</si>
  <si>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</si>
  <si>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</si>
  <si>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</si>
  <si>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</si>
  <si>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</si>
  <si>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</si>
  <si>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</si>
  <si>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</si>
  <si>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</si>
  <si>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</si>
  <si>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</si>
  <si>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</si>
  <si>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</si>
  <si>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</si>
  <si>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</si>
  <si>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</si>
  <si>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</si>
  <si>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</si>
  <si>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</si>
  <si>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</si>
  <si>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</si>
  <si>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</si>
  <si>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</si>
  <si>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</si>
  <si>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</si>
  <si>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</si>
  <si>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</si>
  <si>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</si>
  <si>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</si>
  <si>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</si>
  <si>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</si>
  <si>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</si>
  <si>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</si>
  <si>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</si>
  <si>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</si>
  <si>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</si>
  <si>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</si>
  <si>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</si>
  <si>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</si>
  <si>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</si>
  <si>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</si>
  <si>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</si>
  <si>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</si>
  <si>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</si>
  <si>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</si>
  <si>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</si>
  <si>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</si>
  <si>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</si>
  <si>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</si>
  <si>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</si>
  <si>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</si>
  <si>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</si>
  <si>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</si>
  <si>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</si>
  <si>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</si>
  <si>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</si>
  <si>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</si>
  <si>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</si>
  <si>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</si>
  <si>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</si>
  <si>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</si>
  <si>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</si>
  <si>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</si>
  <si>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</si>
  <si>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</si>
  <si>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</si>
  <si>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</si>
  <si>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</si>
  <si>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</si>
  <si>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</si>
  <si>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</si>
  <si>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</si>
  <si>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</si>
  <si>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</si>
  <si>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</si>
  <si>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</si>
  <si>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</si>
  <si>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</si>
  <si>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</si>
  <si>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</si>
  <si>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</si>
  <si>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</si>
  <si>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</si>
  <si>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</si>
  <si>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</si>
  <si>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</si>
  <si>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</si>
  <si>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</si>
  <si>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</si>
  <si>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</si>
  <si>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</si>
  <si>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</si>
  <si>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</si>
  <si>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</si>
  <si>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</si>
  <si>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</si>
  <si>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</si>
  <si>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</si>
  <si>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</si>
  <si>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</si>
  <si>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</si>
  <si>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</si>
  <si>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</si>
  <si>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</si>
  <si>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</si>
  <si>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</si>
  <si>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</si>
  <si>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</si>
  <si>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</si>
  <si>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</si>
  <si>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</si>
  <si>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</si>
  <si>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</si>
  <si>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</si>
  <si>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</si>
  <si>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</si>
  <si>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</si>
  <si>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</si>
  <si>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</si>
  <si>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</si>
  <si>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</si>
  <si>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</si>
  <si>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</si>
  <si>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</si>
  <si>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</si>
  <si>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</si>
  <si>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</si>
  <si>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</si>
  <si>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</si>
  <si>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</si>
  <si>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</si>
  <si>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</si>
  <si>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</si>
  <si>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</si>
  <si>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</si>
  <si>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</si>
  <si>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</si>
  <si>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</si>
  <si>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</si>
  <si>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</si>
  <si>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</si>
  <si>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</si>
  <si>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</si>
  <si>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</si>
  <si>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</si>
  <si>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</si>
  <si>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</si>
  <si>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</si>
  <si>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</si>
  <si>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</si>
  <si>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</si>
  <si>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</si>
  <si>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</si>
  <si>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</si>
  <si>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</si>
  <si>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</si>
  <si>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</si>
  <si>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</si>
  <si>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</si>
  <si>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</si>
  <si>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</si>
  <si>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</si>
  <si>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</si>
  <si>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</si>
  <si>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</si>
  <si>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</si>
  <si>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</si>
  <si>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</si>
  <si>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</si>
  <si>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</si>
  <si>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</si>
  <si>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</si>
  <si>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</si>
  <si>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</si>
  <si>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</si>
  <si>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</si>
  <si>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</si>
  <si>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</si>
  <si>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</si>
  <si>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</si>
  <si>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</si>
  <si>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</si>
  <si>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</si>
  <si>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</si>
  <si>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</si>
  <si>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</si>
  <si>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</si>
  <si>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</si>
  <si>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</si>
  <si>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</si>
  <si>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</si>
  <si>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</si>
  <si>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</si>
  <si>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</si>
  <si>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</si>
  <si>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</si>
  <si>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</si>
  <si>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</si>
  <si>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</si>
  <si>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</si>
  <si>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</si>
  <si>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</si>
  <si>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</si>
  <si>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</si>
  <si>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</si>
  <si>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</si>
  <si>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</si>
  <si>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</si>
  <si>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</si>
  <si>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</si>
  <si>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</si>
  <si>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</si>
  <si>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</si>
  <si>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</si>
  <si>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</si>
  <si>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</si>
  <si>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</si>
  <si>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</si>
  <si>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</si>
  <si>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</si>
  <si>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</si>
  <si>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</si>
  <si>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</si>
  <si>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</si>
  <si>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</si>
  <si>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</si>
  <si>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</si>
  <si>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</si>
  <si>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</si>
  <si>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</si>
  <si>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</si>
  <si>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</si>
  <si>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</si>
  <si>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</si>
  <si>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</si>
  <si>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</si>
  <si>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</si>
  <si>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</si>
  <si>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</si>
  <si>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</si>
  <si>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</si>
  <si>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</si>
  <si>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</si>
  <si>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</si>
  <si>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</si>
  <si>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</si>
  <si>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</si>
  <si>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</si>
  <si>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</si>
  <si>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</si>
  <si>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</si>
  <si>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</si>
  <si>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</si>
  <si>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</si>
  <si>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</si>
  <si>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</si>
  <si>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</si>
  <si>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</si>
  <si>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</si>
  <si>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</si>
  <si>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</si>
  <si>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</si>
  <si>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</si>
  <si>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</si>
  <si>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</si>
  <si>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</si>
  <si>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</si>
  <si>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</si>
  <si>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</si>
  <si>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</si>
  <si>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</si>
  <si>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</si>
  <si>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</si>
  <si>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</si>
  <si>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</si>
  <si>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</si>
  <si>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</si>
  <si>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</si>
  <si>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</si>
  <si>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</si>
  <si>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</si>
  <si>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</si>
  <si>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</si>
  <si>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</si>
  <si>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</si>
  <si>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</si>
  <si>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</si>
  <si>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</si>
  <si>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</si>
  <si>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</si>
  <si>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</si>
  <si>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</si>
  <si>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</si>
  <si>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</si>
  <si>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</si>
  <si>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</si>
  <si>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</si>
  <si>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</si>
  <si>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</si>
  <si>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</si>
  <si>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</si>
  <si>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</si>
  <si>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</si>
  <si>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</si>
  <si>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</si>
  <si>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</si>
  <si>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</si>
  <si>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</si>
  <si>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</si>
  <si>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</si>
  <si>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</si>
  <si>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</si>
  <si>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</si>
  <si>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</si>
  <si>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</si>
  <si>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</si>
  <si>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</si>
  <si>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</si>
  <si>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</si>
  <si>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</si>
  <si>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</si>
  <si>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</si>
  <si>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</si>
  <si>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</si>
  <si>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</si>
  <si>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</si>
  <si>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</si>
  <si>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</si>
  <si>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</si>
  <si>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</si>
  <si>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</si>
  <si>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</si>
  <si>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</si>
  <si>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</si>
  <si>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</si>
  <si>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</si>
  <si>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</si>
  <si>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</si>
  <si>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</si>
  <si>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</si>
  <si>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</si>
  <si>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</si>
  <si>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</si>
  <si>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</si>
  <si>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</si>
  <si>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</si>
  <si>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</si>
  <si>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</si>
  <si>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</si>
  <si>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</si>
  <si>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</si>
  <si>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</si>
  <si>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</si>
  <si>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</si>
  <si>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</si>
  <si>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</si>
  <si>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</si>
  <si>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</si>
  <si>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</si>
  <si>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</si>
  <si>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</si>
  <si>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</si>
  <si>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</si>
  <si>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</si>
  <si>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</si>
  <si>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</si>
  <si>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</si>
  <si>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</si>
  <si>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</si>
  <si>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</si>
  <si>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</si>
  <si>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</si>
  <si>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</si>
  <si>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</si>
  <si>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</si>
  <si>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</si>
  <si>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</si>
  <si>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</si>
  <si>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</si>
  <si>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</si>
  <si>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</si>
  <si>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</si>
  <si>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</si>
  <si>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</si>
  <si>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</si>
  <si>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</si>
  <si>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</si>
  <si>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</si>
  <si>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</si>
  <si>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</si>
  <si>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</si>
  <si>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</si>
  <si>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</si>
  <si>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</si>
  <si>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</si>
  <si>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</si>
  <si>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</si>
  <si>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</si>
  <si>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</si>
  <si>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</si>
  <si>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</si>
  <si>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</si>
  <si>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</si>
  <si>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</si>
  <si>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</si>
  <si>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</si>
  <si>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</si>
  <si>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</si>
  <si>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</si>
  <si>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</si>
  <si>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</si>
  <si>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</si>
  <si>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</si>
  <si>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</si>
  <si>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</si>
  <si>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</si>
  <si>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</si>
  <si>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</si>
  <si>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</si>
  <si>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</si>
  <si>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</si>
  <si>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</si>
  <si>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</si>
  <si>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</si>
  <si>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</si>
  <si>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</si>
  <si>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</si>
  <si>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</si>
  <si>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</si>
  <si>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</si>
  <si>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</si>
  <si>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</si>
  <si>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</si>
  <si>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</si>
  <si>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</si>
  <si>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</si>
  <si>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</si>
  <si>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</si>
  <si>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</si>
  <si>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</si>
  <si>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</si>
  <si>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</si>
  <si>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</si>
  <si>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</si>
  <si>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</si>
  <si>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</si>
  <si>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</si>
  <si>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</si>
  <si>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</si>
  <si>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</si>
  <si>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</si>
  <si>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</si>
  <si>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</si>
  <si>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</si>
  <si>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</si>
  <si>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</si>
  <si>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</si>
  <si>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</si>
  <si>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</si>
  <si>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</si>
  <si>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</si>
  <si>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</si>
  <si>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</si>
  <si>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</si>
  <si>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</si>
  <si>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</si>
  <si>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</si>
  <si>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</si>
  <si>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</si>
  <si>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</si>
  <si>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</si>
  <si>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</si>
  <si>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</si>
  <si>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</si>
  <si>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</si>
  <si>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</si>
  <si>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</si>
  <si>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</si>
  <si>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</si>
  <si>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</si>
  <si>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</si>
  <si>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</si>
  <si>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</si>
  <si>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</si>
  <si>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</si>
  <si>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</si>
  <si>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</si>
  <si>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</si>
  <si>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</si>
  <si>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</si>
  <si>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</si>
  <si>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</si>
  <si>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</si>
  <si>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</si>
  <si>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</si>
  <si>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</si>
  <si>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</si>
  <si>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</si>
  <si>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</si>
  <si>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</si>
  <si>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</si>
  <si>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</si>
  <si>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</si>
  <si>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</si>
  <si>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</si>
  <si>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</si>
  <si>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</si>
  <si>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</si>
  <si>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</si>
  <si>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</si>
  <si>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</si>
  <si>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</si>
  <si>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</si>
  <si>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</si>
  <si>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</si>
  <si>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</si>
  <si>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</si>
  <si>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</si>
  <si>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</si>
  <si>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</si>
  <si>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</si>
  <si>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</si>
  <si>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</si>
  <si>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</si>
  <si>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</si>
  <si>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</si>
  <si>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</si>
  <si>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</si>
  <si>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</si>
  <si>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</si>
  <si>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</si>
  <si>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</si>
  <si>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</si>
  <si>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</si>
  <si>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</si>
  <si>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</si>
  <si>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</si>
  <si>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</si>
  <si>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</si>
  <si>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</si>
  <si>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</si>
  <si>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</si>
  <si>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</si>
  <si>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</si>
  <si>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</si>
  <si>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</si>
  <si>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</si>
  <si>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</si>
  <si>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</si>
  <si>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</si>
  <si>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</si>
  <si>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</si>
  <si>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</si>
  <si>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</si>
  <si>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</si>
  <si>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</si>
  <si>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</si>
  <si>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</si>
  <si>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</si>
  <si>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</si>
  <si>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</si>
  <si>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</si>
  <si>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</si>
  <si>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</si>
  <si>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</si>
  <si>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</si>
  <si>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</si>
  <si>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</si>
  <si>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</si>
  <si>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</si>
  <si>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</si>
  <si>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</si>
  <si>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</si>
  <si>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</si>
  <si>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</si>
  <si>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</si>
  <si>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</si>
  <si>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</si>
  <si>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</si>
  <si>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</si>
  <si>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</si>
  <si>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</si>
  <si>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</si>
  <si>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</si>
  <si>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</si>
  <si>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</si>
  <si>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</si>
  <si>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</si>
  <si>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</si>
  <si>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</si>
  <si>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</si>
  <si>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</si>
  <si>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</si>
  <si>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</si>
  <si>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</si>
  <si>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</si>
  <si>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</si>
  <si>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</si>
  <si>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</si>
  <si>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</si>
  <si>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</si>
  <si>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</si>
  <si>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</si>
  <si>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</si>
  <si>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</si>
  <si>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</si>
  <si>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</si>
  <si>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</si>
  <si>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</si>
  <si>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</si>
  <si>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</si>
  <si>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</si>
  <si>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</si>
  <si>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</si>
  <si>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</si>
  <si>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</si>
  <si>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</si>
  <si>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</si>
  <si>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</si>
  <si>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</si>
  <si>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</si>
  <si>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</si>
  <si>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</si>
  <si>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</si>
  <si>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</si>
  <si>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</si>
  <si>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</si>
  <si>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</si>
  <si>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</si>
  <si>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</si>
  <si>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</si>
  <si>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</si>
  <si>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</si>
  <si>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</si>
  <si>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</si>
  <si>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</si>
  <si>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</si>
  <si>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</si>
  <si>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</si>
  <si>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</si>
  <si>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</si>
  <si>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</si>
  <si>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</si>
  <si>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</si>
  <si>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</si>
  <si>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</si>
  <si>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</si>
  <si>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</si>
  <si>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</si>
  <si>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</si>
  <si>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</si>
  <si>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</si>
  <si>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</si>
  <si>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</si>
  <si>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</si>
  <si>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</si>
  <si>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</si>
  <si>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</si>
  <si>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</si>
  <si>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</si>
  <si>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</si>
  <si>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</si>
  <si>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</si>
  <si>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</si>
  <si>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</si>
  <si>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</si>
  <si>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</si>
  <si>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</si>
  <si>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</si>
  <si>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</si>
  <si>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</si>
  <si>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</si>
  <si>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</si>
  <si>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</si>
  <si>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</si>
  <si>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</si>
  <si>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</si>
  <si>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</si>
  <si>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</si>
  <si>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</si>
  <si>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</si>
  <si>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</si>
  <si>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</si>
  <si>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</si>
  <si>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</si>
  <si>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</si>
  <si>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</si>
  <si>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</si>
  <si>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</si>
  <si>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</si>
  <si>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</si>
  <si>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</si>
  <si>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</si>
  <si>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</si>
  <si>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</si>
  <si>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</si>
  <si>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</si>
  <si>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</si>
  <si>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</si>
  <si>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</si>
  <si>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</si>
  <si>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</si>
  <si>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</si>
  <si>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</si>
  <si>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</si>
  <si>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</si>
  <si>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</si>
  <si>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</si>
  <si>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</si>
  <si>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</si>
  <si>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</si>
  <si>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</si>
  <si>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</si>
  <si>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</si>
  <si>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</si>
  <si>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</si>
  <si>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</si>
  <si>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</si>
  <si>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</si>
  <si>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</si>
  <si>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</si>
  <si>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</si>
  <si>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</si>
  <si>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</si>
  <si>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</si>
  <si>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</si>
  <si>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</si>
  <si>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</si>
  <si>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</si>
  <si>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</si>
  <si>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</si>
  <si>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</si>
  <si>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</si>
  <si>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</si>
  <si>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</si>
  <si>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</si>
  <si>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</si>
  <si>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</si>
  <si>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</si>
  <si>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</si>
  <si>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</si>
  <si>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</si>
  <si>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</si>
  <si>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</si>
  <si>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</si>
  <si>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</si>
  <si>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</si>
  <si>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</si>
  <si>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</si>
  <si>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</si>
  <si>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</si>
  <si>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</si>
  <si>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</si>
  <si>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</si>
  <si>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</si>
  <si>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</si>
  <si>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</si>
  <si>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</si>
  <si>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</si>
  <si>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</si>
  <si>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</si>
  <si>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</si>
  <si>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</si>
  <si>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</si>
  <si>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</si>
  <si>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</si>
  <si>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</si>
  <si>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</si>
  <si>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</si>
  <si>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</si>
  <si>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</si>
  <si>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</si>
  <si>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</si>
  <si>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</si>
  <si>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</si>
  <si>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</si>
  <si>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</si>
  <si>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</si>
  <si>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</si>
  <si>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</si>
  <si>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</si>
  <si>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</si>
  <si>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</si>
  <si>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</si>
  <si>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</si>
  <si>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</si>
  <si>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</si>
  <si>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</si>
  <si>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</si>
  <si>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</si>
  <si>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</si>
  <si>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</si>
  <si>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</si>
  <si>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</si>
  <si>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</si>
  <si>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</si>
  <si>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</si>
  <si>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</si>
  <si>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</si>
  <si>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</si>
  <si>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</si>
  <si>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</si>
  <si>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</si>
  <si>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</si>
  <si>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</si>
  <si>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</si>
  <si>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</si>
  <si>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</si>
  <si>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</si>
  <si>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</si>
  <si>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</si>
  <si>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</si>
  <si>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</si>
  <si>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</si>
  <si>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</si>
  <si>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</si>
  <si>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</si>
  <si>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</si>
  <si>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</si>
  <si>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</si>
  <si>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</si>
  <si>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</si>
  <si>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</si>
  <si>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</si>
  <si>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</si>
  <si>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</si>
  <si>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</si>
  <si>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</si>
  <si>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</si>
  <si>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</si>
  <si>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</si>
  <si>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</si>
  <si>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</si>
  <si>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</si>
  <si>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</si>
  <si>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</si>
  <si>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</si>
  <si>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</si>
  <si>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</si>
  <si>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</si>
  <si>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</si>
  <si>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</si>
  <si>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</si>
  <si>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</si>
  <si>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</si>
  <si>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</si>
  <si>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</si>
  <si>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</si>
  <si>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</si>
  <si>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</si>
  <si>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</si>
  <si>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</si>
  <si>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</si>
  <si>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</si>
  <si>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</si>
  <si>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</si>
  <si>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</si>
  <si>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</si>
  <si>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</si>
  <si>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</si>
  <si>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</si>
  <si>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</si>
  <si>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</si>
  <si>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</si>
  <si>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</si>
  <si>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</si>
  <si>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</si>
  <si>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</si>
  <si>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</si>
  <si>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</si>
  <si>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</si>
  <si>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</si>
  <si>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</si>
  <si>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</si>
  <si>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</si>
  <si>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</si>
  <si>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</si>
  <si>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</si>
  <si>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</si>
  <si>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</si>
  <si>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</si>
  <si>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</si>
  <si>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</si>
  <si>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</si>
  <si>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</si>
  <si>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</si>
  <si>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</si>
  <si>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</si>
  <si>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</si>
  <si>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</si>
  <si>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</si>
  <si>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</si>
  <si>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</si>
  <si>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</si>
  <si>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</si>
  <si>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</si>
  <si>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</si>
  <si>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</si>
  <si>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</si>
  <si>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</si>
  <si>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</si>
  <si>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</si>
  <si>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</si>
  <si>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</si>
  <si>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</si>
  <si>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</si>
  <si>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</si>
  <si>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</si>
  <si>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</si>
  <si>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</si>
  <si>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</si>
  <si>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</si>
  <si>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</si>
  <si>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</si>
  <si>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</si>
  <si>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</si>
  <si>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</si>
  <si>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</si>
  <si>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</si>
  <si>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</si>
  <si>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</si>
  <si>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</si>
  <si>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</si>
  <si>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</si>
  <si>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</si>
  <si>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</si>
  <si>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</si>
  <si>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</si>
  <si>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</si>
  <si>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</si>
  <si>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</si>
  <si>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</si>
  <si>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</si>
  <si>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</si>
  <si>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</si>
  <si>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</si>
  <si>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</si>
  <si>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</si>
  <si>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</si>
  <si>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</si>
  <si>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</si>
  <si>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</si>
  <si>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</si>
  <si>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</si>
  <si>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</si>
  <si>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</si>
  <si>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</si>
  <si>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</si>
  <si>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</si>
  <si>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</si>
  <si>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</si>
  <si>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</si>
  <si>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</si>
  <si>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</si>
  <si>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</si>
  <si>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</si>
  <si>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</si>
  <si>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</si>
  <si>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</si>
  <si>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</si>
  <si>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</si>
  <si>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</si>
  <si>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</si>
  <si>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</si>
  <si>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</si>
  <si>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</si>
  <si>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</si>
  <si>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</si>
  <si>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</si>
  <si>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</si>
  <si>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</si>
  <si>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</si>
  <si>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</si>
  <si>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</si>
  <si>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</si>
  <si>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</si>
  <si>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</si>
  <si>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</si>
  <si>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</si>
  <si>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</si>
  <si>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</si>
  <si>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</si>
  <si>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</si>
  <si>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</si>
  <si>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</si>
  <si>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</si>
  <si>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</si>
  <si>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</si>
  <si>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</si>
  <si>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</si>
  <si>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</si>
  <si>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</si>
  <si>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</si>
  <si>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</si>
  <si>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</si>
  <si>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</si>
  <si>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</si>
  <si>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</si>
  <si>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</si>
  <si>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</si>
  <si>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</si>
  <si>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</si>
  <si>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</si>
  <si>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</si>
  <si>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</si>
  <si>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</si>
  <si>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</si>
  <si>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</si>
  <si>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</si>
  <si>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</si>
  <si>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</si>
  <si>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</si>
  <si>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</si>
  <si>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</si>
  <si>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</si>
  <si>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</si>
  <si>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</si>
  <si>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</si>
  <si>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</si>
  <si>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</si>
  <si>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</si>
  <si>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</si>
  <si>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</si>
  <si>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</si>
  <si>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</si>
  <si>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</si>
  <si>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</si>
  <si>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</si>
  <si>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</si>
  <si>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</si>
  <si>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</si>
  <si>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</si>
  <si>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</si>
  <si>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</si>
  <si>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</si>
  <si>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</si>
  <si>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</si>
  <si>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</si>
  <si>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</si>
  <si>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</si>
  <si>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</si>
  <si>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</si>
  <si>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</si>
  <si>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</si>
  <si>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</si>
  <si>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</si>
  <si>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</si>
  <si>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</si>
  <si>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</si>
  <si>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</si>
  <si>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</si>
  <si>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</si>
  <si>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</si>
  <si>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</si>
  <si>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</si>
  <si>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</si>
  <si>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</si>
  <si>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</si>
  <si>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</si>
  <si>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</si>
  <si>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</si>
  <si>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</si>
  <si>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</si>
  <si>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</si>
  <si>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</si>
  <si>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</si>
  <si>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</si>
  <si>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</si>
  <si>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</si>
  <si>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</si>
  <si>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</si>
  <si>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</si>
  <si>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</si>
  <si>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</si>
  <si>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</si>
  <si>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</si>
  <si>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</si>
  <si>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</si>
  <si>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</si>
  <si>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</si>
  <si>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</si>
  <si>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</si>
  <si>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</si>
  <si>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</si>
  <si>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</si>
  <si>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</si>
  <si>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</si>
  <si>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</si>
  <si>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</si>
  <si>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</si>
  <si>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</si>
  <si>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</si>
  <si>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</si>
  <si>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</si>
  <si>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</si>
  <si>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</si>
  <si>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</si>
  <si>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</si>
  <si>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</si>
  <si>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</si>
  <si>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</si>
  <si>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</si>
  <si>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</si>
  <si>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</si>
  <si>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</si>
  <si>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</si>
  <si>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</si>
  <si>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</si>
  <si>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</si>
  <si>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</si>
  <si>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</si>
  <si>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</si>
  <si>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</si>
  <si>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</si>
  <si>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</si>
  <si>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</si>
  <si>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</si>
  <si>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</si>
  <si>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</si>
  <si>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</si>
  <si>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</si>
  <si>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</si>
  <si>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</si>
  <si>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</si>
  <si>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</si>
  <si>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</si>
  <si>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</si>
  <si>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</si>
  <si>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</si>
  <si>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</si>
  <si>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</si>
  <si>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</si>
  <si>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</si>
  <si>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</si>
  <si>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</si>
  <si>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</si>
  <si>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</si>
  <si>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</si>
  <si>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</si>
  <si>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</si>
  <si>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</si>
  <si>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</si>
  <si>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</si>
  <si>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</si>
  <si>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</si>
  <si>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</si>
  <si>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</si>
  <si>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</si>
  <si>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</si>
  <si>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</si>
  <si>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</si>
  <si>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</si>
  <si>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</si>
  <si>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</si>
  <si>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</si>
  <si>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</si>
  <si>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</si>
  <si>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</si>
  <si>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</si>
  <si>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</si>
  <si>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</si>
  <si>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</si>
  <si>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</si>
  <si>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</si>
  <si>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</si>
  <si>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</si>
  <si>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</si>
  <si>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</si>
  <si>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</si>
  <si>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</si>
  <si>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</si>
  <si>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</si>
  <si>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</si>
  <si>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</si>
  <si>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</si>
  <si>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</si>
  <si>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</si>
  <si>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</si>
  <si>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</si>
  <si>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</si>
  <si>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</si>
  <si>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</si>
  <si>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</si>
  <si>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</si>
  <si>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</si>
  <si>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</si>
  <si>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</si>
  <si>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</si>
  <si>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</si>
  <si>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</si>
  <si>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</si>
  <si>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</si>
  <si>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</si>
  <si>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</si>
  <si>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</si>
  <si>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</si>
  <si>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</si>
  <si>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</si>
  <si>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</si>
  <si>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</si>
  <si>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</si>
  <si>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</si>
  <si>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</si>
  <si>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</si>
  <si>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</si>
  <si>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</si>
  <si>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</si>
  <si>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</si>
  <si>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</si>
  <si>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</si>
  <si>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</si>
  <si>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</si>
  <si>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</si>
  <si>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</si>
  <si>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</si>
  <si>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</si>
  <si>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</si>
  <si>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</si>
  <si>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</si>
  <si>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</si>
  <si>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</si>
  <si>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</si>
  <si>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</si>
  <si>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</si>
  <si>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</si>
  <si>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</si>
  <si>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</si>
  <si>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</si>
  <si>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</si>
  <si>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</si>
  <si>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</si>
  <si>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</si>
  <si>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</si>
  <si>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</si>
  <si>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</si>
  <si>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</si>
  <si>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</si>
  <si>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</si>
  <si>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</si>
  <si>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</si>
  <si>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</si>
  <si>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</si>
  <si>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</si>
  <si>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</si>
  <si>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</si>
  <si>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</si>
  <si>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</si>
  <si>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</si>
  <si>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</si>
  <si>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</si>
  <si>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</si>
  <si>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</si>
  <si>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</si>
  <si>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</si>
  <si>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</si>
  <si>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</si>
  <si>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</si>
  <si>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</si>
  <si>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</si>
  <si>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</si>
  <si>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</si>
  <si>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</si>
  <si>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</si>
  <si>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</si>
  <si>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</si>
  <si>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</si>
  <si>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</si>
  <si>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</si>
  <si>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</si>
  <si>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</si>
  <si>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</si>
  <si>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</si>
  <si>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</si>
  <si>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</si>
  <si>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</si>
  <si>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</si>
  <si>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</si>
  <si>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</si>
  <si>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</si>
  <si>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</si>
  <si>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</si>
  <si>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</si>
  <si>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</si>
  <si>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</si>
  <si>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</si>
  <si>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</si>
  <si>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</si>
  <si>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</si>
  <si>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</si>
  <si>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</si>
  <si>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</si>
  <si>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</si>
  <si>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</si>
  <si>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</si>
  <si>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</si>
  <si>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</si>
  <si>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</si>
  <si>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</si>
  <si>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</si>
  <si>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</si>
  <si>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</si>
  <si>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</si>
  <si>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</si>
  <si>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</si>
  <si>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</si>
  <si>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</si>
  <si>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</si>
  <si>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</si>
  <si>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</si>
  <si>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</si>
  <si>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</si>
  <si>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</si>
  <si>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</si>
  <si>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</si>
  <si>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</si>
  <si>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</si>
  <si>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</si>
  <si>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</si>
  <si>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</si>
  <si>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</si>
  <si>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</si>
  <si>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</si>
  <si>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</si>
  <si>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</si>
  <si>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</si>
  <si>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</si>
  <si>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</si>
  <si>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</si>
  <si>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</si>
  <si>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</si>
  <si>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</si>
  <si>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</si>
  <si>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</si>
  <si>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</si>
  <si>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</si>
  <si>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</si>
  <si>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</si>
  <si>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</si>
  <si>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</si>
  <si>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</si>
  <si>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</si>
  <si>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</si>
  <si>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</si>
  <si>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</si>
  <si>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</si>
  <si>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</si>
  <si>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</si>
  <si>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</si>
  <si>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</si>
  <si>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</si>
  <si>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</si>
  <si>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</si>
  <si>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</si>
  <si>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</si>
  <si>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</si>
  <si>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</si>
  <si>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</si>
  <si>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</si>
  <si>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</si>
  <si>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</si>
  <si>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</si>
  <si>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</si>
  <si>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</si>
  <si>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</si>
  <si>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</si>
  <si>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</si>
  <si>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</si>
  <si>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</si>
  <si>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</si>
  <si>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</si>
  <si>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</si>
  <si>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</si>
  <si>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</si>
  <si>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</si>
  <si>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</si>
  <si>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</si>
  <si>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</si>
  <si>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</si>
  <si>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</si>
  <si>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</si>
  <si>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</si>
  <si>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</si>
  <si>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</si>
  <si>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</si>
  <si>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</si>
  <si>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</si>
  <si>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</si>
  <si>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</si>
  <si>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</si>
  <si>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</si>
  <si>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</si>
  <si>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</si>
  <si>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</si>
  <si>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</si>
  <si>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</si>
  <si>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</si>
  <si>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</si>
  <si>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</si>
  <si>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</si>
  <si>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</si>
  <si>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</si>
  <si>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</si>
  <si>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</si>
  <si>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</si>
  <si>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</si>
  <si>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</si>
  <si>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</si>
  <si>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</si>
  <si>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</si>
  <si>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</si>
  <si>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</si>
  <si>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</si>
  <si>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</si>
  <si>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</si>
  <si>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</si>
  <si>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</si>
  <si>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</si>
  <si>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</si>
  <si>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</si>
  <si>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</si>
  <si>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</si>
  <si>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</si>
  <si>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</si>
  <si>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</si>
  <si>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</si>
  <si>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</si>
  <si>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</si>
  <si>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</si>
  <si>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</si>
  <si>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</si>
  <si>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</si>
  <si>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</si>
  <si>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</si>
  <si>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</si>
  <si>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</si>
  <si>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</si>
  <si>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</si>
  <si>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</si>
  <si>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</si>
  <si>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</si>
  <si>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</si>
  <si>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</si>
  <si>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</si>
  <si>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</si>
  <si>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</si>
  <si>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</si>
  <si>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</si>
  <si>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</si>
  <si>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</si>
  <si>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</si>
  <si>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</si>
  <si>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</si>
  <si>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</si>
  <si>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</si>
  <si>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</si>
  <si>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</si>
  <si>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</si>
  <si>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</si>
  <si>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</si>
  <si>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</si>
  <si>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</si>
  <si>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</si>
  <si>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</si>
  <si>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</si>
  <si>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</si>
  <si>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</si>
  <si>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</si>
  <si>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</si>
  <si>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</si>
  <si>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</si>
  <si>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</si>
  <si>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</si>
  <si>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</si>
  <si>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</si>
  <si>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</si>
  <si>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</si>
  <si>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</si>
  <si>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</si>
  <si>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</si>
  <si>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</si>
  <si>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</si>
  <si>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</si>
  <si>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</si>
  <si>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</si>
  <si>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</si>
  <si>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</si>
  <si>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</si>
  <si>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</si>
  <si>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</si>
  <si>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</si>
  <si>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</si>
  <si>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</si>
  <si>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</si>
  <si>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</si>
  <si>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</si>
  <si>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</si>
  <si>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</si>
  <si>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</si>
  <si>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</si>
  <si>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</si>
  <si>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</si>
  <si>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</si>
  <si>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</si>
  <si>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</si>
  <si>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</si>
  <si>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</si>
  <si>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</si>
  <si>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</si>
  <si>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</si>
  <si>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</si>
  <si>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</si>
  <si>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</si>
  <si>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</si>
  <si>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</si>
  <si>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</si>
  <si>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</si>
  <si>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</si>
  <si>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</si>
  <si>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</si>
  <si>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</si>
  <si>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</si>
  <si>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</si>
  <si>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</si>
  <si>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</si>
  <si>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</si>
  <si>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</si>
  <si>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</si>
  <si>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</si>
  <si>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</si>
  <si>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</si>
  <si>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</si>
  <si>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</si>
  <si>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</si>
  <si>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</si>
  <si>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</si>
  <si>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</si>
  <si>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</si>
  <si>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</si>
  <si>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</si>
  <si>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</si>
  <si>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</si>
  <si>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</si>
  <si>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</si>
  <si>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</si>
  <si>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</si>
  <si>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</si>
  <si>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</si>
  <si>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</si>
  <si>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</si>
  <si>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</si>
  <si>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</si>
  <si>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</si>
  <si>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</si>
  <si>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</si>
  <si>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</si>
  <si>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</si>
  <si>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</si>
  <si>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</si>
  <si>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</si>
  <si>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</si>
  <si>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</si>
  <si>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</si>
  <si>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</si>
  <si>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</si>
  <si>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</si>
  <si>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</si>
  <si>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</si>
  <si>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</si>
  <si>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</si>
  <si>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</si>
  <si>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</si>
  <si>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</si>
  <si>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</si>
  <si>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</si>
  <si>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</si>
  <si>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</si>
  <si>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</si>
  <si>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</si>
  <si>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</si>
  <si>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</si>
  <si>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</si>
  <si>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</si>
  <si>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</si>
  <si>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</si>
  <si>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</si>
  <si>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</si>
  <si>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</si>
  <si>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</si>
  <si>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</si>
  <si>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</si>
  <si>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</si>
  <si>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</si>
  <si>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</si>
  <si>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</si>
  <si>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</si>
  <si>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</si>
  <si>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</si>
  <si>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</si>
  <si>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</si>
  <si>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</si>
  <si>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</si>
  <si>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</si>
  <si>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</si>
  <si>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</si>
  <si>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</si>
  <si>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</si>
  <si>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</si>
  <si>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</si>
  <si>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</si>
  <si>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</si>
  <si>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</si>
  <si>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</si>
  <si>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</si>
  <si>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</si>
  <si>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</si>
  <si>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</si>
  <si>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</si>
  <si>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</si>
  <si>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</si>
  <si>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</si>
  <si>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</si>
  <si>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</si>
  <si>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</si>
  <si>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</si>
  <si>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</si>
  <si>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</si>
  <si>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</si>
  <si>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</si>
  <si>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</si>
  <si>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</si>
  <si>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</si>
  <si>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</si>
  <si>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</si>
  <si>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</si>
  <si>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</si>
  <si>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</si>
  <si>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</si>
  <si>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</si>
  <si>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</si>
  <si>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</si>
  <si>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</si>
  <si>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</si>
  <si>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</si>
  <si>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</si>
  <si>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</si>
  <si>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</si>
  <si>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</si>
  <si>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</si>
  <si>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</si>
  <si>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</si>
  <si>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</si>
  <si>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</si>
  <si>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</si>
  <si>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</si>
  <si>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</si>
  <si>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</si>
  <si>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</si>
  <si>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</si>
  <si>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</si>
  <si>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</si>
  <si>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</si>
  <si>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</si>
  <si>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</si>
  <si>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</si>
  <si>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</si>
  <si>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</si>
  <si>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</si>
  <si>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</si>
  <si>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</si>
  <si>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</si>
  <si>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</si>
  <si>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</si>
  <si>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</si>
  <si>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</si>
  <si>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</si>
  <si>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</si>
  <si>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</si>
  <si>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</si>
  <si>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</si>
  <si>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</si>
  <si>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</si>
  <si>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</si>
  <si>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</si>
  <si>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</si>
  <si>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</si>
  <si>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</si>
  <si>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</si>
  <si>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</si>
  <si>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</si>
  <si>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</si>
  <si>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</si>
  <si>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</si>
  <si>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</si>
  <si>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</si>
  <si>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</si>
  <si>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</si>
  <si>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</si>
  <si>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</si>
  <si>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</si>
  <si>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</si>
  <si>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</si>
  <si>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</si>
  <si>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</si>
  <si>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</si>
  <si>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</si>
  <si>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</si>
  <si>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</si>
  <si>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</si>
  <si>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</si>
  <si>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</si>
  <si>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</si>
  <si>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</si>
  <si>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</si>
  <si>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</si>
  <si>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</si>
  <si>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</si>
  <si>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</si>
  <si>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</si>
  <si>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</si>
  <si>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</si>
  <si>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</si>
  <si>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</si>
  <si>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</si>
  <si>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</si>
  <si>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</si>
  <si>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</si>
  <si>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</si>
  <si>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</si>
  <si>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</si>
  <si>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</si>
  <si>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</si>
  <si>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</si>
  <si>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</si>
  <si>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</si>
  <si>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</si>
  <si>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</si>
  <si>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</si>
  <si>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</si>
  <si>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</si>
  <si>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</si>
  <si>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</si>
  <si>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</si>
  <si>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</si>
  <si>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</si>
  <si>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</si>
  <si>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</si>
  <si>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</si>
  <si>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</si>
  <si>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</si>
  <si>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</si>
  <si>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</si>
  <si>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</si>
  <si>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</si>
  <si>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</si>
  <si>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</si>
  <si>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</si>
  <si>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</si>
  <si>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</si>
  <si>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</si>
  <si>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</si>
  <si>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</si>
  <si>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</si>
  <si>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</si>
  <si>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</si>
  <si>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</si>
  <si>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</si>
  <si>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</si>
  <si>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</si>
  <si>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</si>
  <si>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</si>
  <si>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</si>
  <si>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</si>
  <si>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</si>
  <si>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</si>
  <si>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</si>
  <si>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</si>
  <si>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</si>
  <si>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</si>
  <si>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</si>
  <si>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</si>
  <si>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</si>
  <si>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</si>
  <si>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</si>
  <si>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</si>
  <si>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</si>
  <si>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</si>
  <si>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</si>
  <si>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</si>
  <si>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</si>
  <si>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</si>
  <si>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</si>
  <si>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</si>
  <si>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</si>
  <si>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</si>
  <si>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</si>
  <si>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</si>
  <si>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</si>
  <si>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</si>
  <si>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</si>
  <si>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</si>
  <si>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</si>
  <si>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</si>
  <si>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</si>
  <si>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</si>
  <si>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</si>
  <si>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</si>
  <si>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</si>
  <si>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</si>
  <si>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</si>
  <si>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</si>
  <si>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</si>
  <si>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</si>
  <si>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</si>
  <si>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</si>
  <si>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</si>
  <si>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</si>
  <si>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</si>
  <si>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</si>
  <si>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</si>
  <si>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</si>
  <si>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</si>
  <si>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</si>
  <si>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</si>
  <si>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</si>
  <si>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</si>
  <si>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</si>
  <si>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</si>
  <si>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</si>
  <si>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</si>
  <si>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</si>
  <si>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</si>
  <si>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</si>
  <si>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</si>
  <si>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</si>
  <si>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</si>
  <si>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</si>
  <si>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</si>
  <si>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</si>
  <si>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</si>
  <si>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</si>
  <si>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</si>
  <si>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</si>
  <si>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</si>
  <si>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</si>
  <si>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</si>
  <si>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</si>
  <si>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</si>
  <si>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</si>
  <si>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</si>
  <si>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</si>
  <si>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</si>
  <si>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</si>
  <si>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</si>
  <si>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</si>
  <si>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</si>
  <si>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</si>
  <si>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</si>
  <si>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</si>
  <si>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</si>
  <si>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</si>
  <si>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</si>
  <si>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</si>
  <si>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</si>
  <si>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</si>
  <si>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</si>
  <si>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</si>
  <si>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</si>
  <si>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</si>
  <si>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</si>
  <si>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</si>
  <si>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</si>
  <si>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</si>
  <si>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</si>
  <si>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</si>
  <si>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</si>
  <si>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</si>
  <si>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</si>
  <si>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</si>
  <si>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</si>
  <si>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</si>
  <si>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</si>
  <si>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</si>
  <si>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</si>
  <si>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</si>
  <si>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</si>
  <si>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</si>
  <si>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</si>
  <si>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</si>
  <si>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</si>
  <si>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</si>
  <si>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</si>
  <si>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</si>
  <si>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</si>
  <si>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</si>
  <si>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</si>
  <si>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</si>
  <si>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</si>
  <si>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</si>
  <si>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</si>
  <si>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</si>
  <si>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</si>
  <si>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</si>
  <si>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</si>
  <si>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</si>
  <si>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</si>
  <si>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</si>
  <si>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</si>
  <si>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</si>
  <si>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</si>
  <si>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</si>
  <si>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</si>
  <si>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</si>
  <si>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</si>
  <si>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</si>
  <si>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</si>
  <si>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</si>
  <si>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</si>
  <si>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</si>
  <si>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</si>
  <si>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</si>
  <si>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</si>
  <si>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</si>
  <si>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</si>
  <si>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</si>
  <si>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</si>
  <si>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</si>
  <si>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</si>
  <si>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</si>
  <si>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</si>
  <si>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</si>
  <si>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</si>
  <si>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</si>
  <si>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</si>
  <si>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</si>
  <si>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</si>
  <si>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</si>
  <si>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</si>
  <si>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</si>
  <si>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</si>
  <si>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</si>
  <si>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</si>
  <si>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</si>
  <si>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</si>
  <si>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</si>
  <si>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</si>
  <si>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</si>
  <si>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</si>
  <si>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</si>
  <si>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</si>
  <si>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</si>
  <si>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</si>
  <si>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</si>
  <si>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</si>
  <si>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</si>
  <si>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</si>
  <si>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</si>
  <si>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</si>
  <si>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</si>
  <si>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</si>
  <si>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</si>
  <si>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</si>
  <si>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</si>
  <si>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</si>
  <si>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</si>
  <si>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</si>
  <si>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</si>
  <si>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</si>
  <si>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</si>
  <si>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</si>
  <si>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</si>
  <si>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</si>
  <si>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</si>
  <si>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</si>
  <si>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</si>
  <si>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</si>
  <si>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</si>
  <si>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</si>
  <si>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</si>
  <si>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</si>
  <si>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</si>
  <si>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</si>
  <si>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</si>
  <si>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</si>
  <si>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</si>
  <si>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</si>
  <si>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</si>
  <si>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</si>
  <si>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</si>
  <si>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</si>
  <si>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</si>
  <si>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</si>
  <si>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</si>
  <si>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</si>
  <si>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</si>
  <si>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</si>
  <si>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</si>
  <si>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</si>
  <si>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</si>
  <si>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</si>
  <si>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</si>
  <si>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</si>
  <si>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</si>
  <si>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</si>
  <si>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</si>
  <si>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</si>
  <si>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</si>
  <si>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</si>
  <si>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</si>
  <si>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</si>
  <si>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</si>
  <si>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</si>
  <si>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</si>
  <si>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</si>
  <si>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</si>
  <si>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</si>
  <si>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</si>
  <si>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</si>
  <si>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</si>
  <si>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</si>
  <si>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</si>
  <si>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</si>
  <si>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</si>
  <si>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</si>
  <si>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</si>
  <si>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</si>
  <si>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</si>
  <si>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</si>
  <si>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</si>
  <si>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</si>
  <si>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</si>
  <si>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</si>
  <si>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</si>
  <si>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</si>
  <si>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</si>
  <si>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</si>
  <si>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</si>
  <si>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</si>
  <si>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</si>
  <si>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</si>
  <si>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</si>
  <si>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</si>
  <si>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</si>
  <si>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</si>
  <si>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</si>
  <si>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</si>
  <si>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</si>
  <si>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</si>
  <si>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</si>
  <si>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</si>
  <si>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</si>
  <si>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</si>
  <si>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</si>
  <si>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</si>
  <si>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</si>
  <si>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</si>
  <si>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</si>
  <si>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</si>
  <si>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</si>
  <si>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</si>
  <si>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</si>
  <si>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</si>
  <si>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</si>
  <si>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</si>
  <si>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</si>
  <si>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</si>
  <si>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</si>
  <si>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</si>
  <si>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</si>
  <si>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</si>
  <si>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</si>
  <si>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</si>
  <si>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</si>
  <si>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</si>
  <si>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</si>
  <si>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</si>
  <si>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</si>
  <si>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</si>
  <si>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</si>
  <si>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</si>
  <si>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</si>
  <si>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</si>
  <si>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</si>
  <si>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</si>
  <si>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</si>
  <si>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</si>
  <si>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</si>
  <si>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</si>
  <si>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</si>
  <si>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</si>
  <si>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</si>
  <si>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</si>
  <si>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</si>
  <si>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</si>
  <si>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</si>
  <si>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</si>
  <si>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</si>
  <si>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</si>
  <si>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</si>
  <si>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</si>
  <si>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</si>
  <si>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</si>
  <si>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</si>
  <si>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</si>
  <si>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</si>
  <si>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</si>
  <si>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</si>
  <si>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</si>
  <si>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</si>
  <si>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</si>
  <si>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</si>
  <si>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</si>
  <si>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</si>
  <si>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</si>
  <si>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</si>
  <si>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</si>
  <si>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</si>
  <si>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</si>
  <si>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</si>
  <si>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</si>
  <si>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</si>
  <si>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</si>
  <si>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</si>
  <si>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</si>
  <si>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</si>
  <si>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</si>
  <si>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</si>
  <si>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</si>
  <si>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</si>
  <si>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</si>
  <si>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</si>
  <si>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</si>
  <si>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</si>
  <si>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</si>
  <si>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</si>
  <si>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</si>
  <si>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</si>
  <si>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</si>
  <si>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</si>
  <si>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</si>
  <si>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</si>
  <si>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</si>
  <si>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</si>
  <si>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</si>
  <si>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</si>
  <si>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</si>
  <si>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</si>
  <si>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</si>
  <si>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</si>
  <si>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</si>
  <si>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</si>
  <si>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</si>
  <si>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</si>
  <si>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</si>
  <si>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</si>
  <si>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</si>
  <si>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</si>
  <si>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</si>
  <si>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</si>
  <si>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</si>
  <si>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</si>
  <si>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</si>
  <si>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</si>
  <si>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</si>
  <si>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</si>
  <si>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</si>
  <si>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</si>
  <si>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</si>
  <si>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</si>
  <si>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</si>
  <si>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</si>
  <si>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</si>
  <si>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</si>
  <si>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</si>
  <si>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</si>
  <si>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</si>
  <si>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</si>
  <si>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</si>
  <si>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</si>
  <si>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</si>
  <si>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</si>
  <si>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</si>
  <si>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</si>
  <si>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</si>
  <si>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</si>
  <si>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</si>
  <si>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</si>
  <si>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</si>
  <si>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</si>
  <si>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</si>
  <si>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</si>
  <si>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</si>
  <si>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</si>
  <si>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</si>
  <si>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</si>
  <si>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</si>
  <si>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</si>
  <si>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</si>
  <si>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</si>
  <si>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</si>
  <si>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</si>
  <si>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</si>
  <si>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</si>
  <si>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</si>
  <si>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</si>
  <si>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</si>
  <si>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</si>
  <si>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</si>
  <si>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</si>
  <si>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</si>
  <si>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</si>
  <si>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</si>
  <si>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</si>
  <si>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</si>
  <si>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</si>
  <si>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</si>
  <si>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</si>
  <si>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</si>
  <si>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</si>
  <si>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</si>
  <si>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</si>
  <si>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</si>
  <si>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</si>
  <si>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</si>
  <si>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</si>
  <si>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</si>
  <si>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</si>
  <si>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</si>
  <si>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</si>
  <si>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</si>
  <si>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</si>
  <si>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</si>
  <si>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</si>
  <si>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</si>
  <si>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</si>
  <si>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</si>
  <si>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</si>
  <si>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</si>
  <si>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</si>
  <si>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</si>
  <si>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</si>
  <si>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</si>
  <si>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</si>
  <si>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</si>
  <si>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</si>
  <si>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</si>
  <si>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</si>
  <si>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</si>
  <si>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</si>
  <si>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</si>
  <si>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</si>
  <si>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</si>
  <si>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</si>
  <si>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</si>
  <si>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</si>
  <si>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</si>
  <si>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</si>
  <si>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</si>
  <si>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</si>
  <si>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</si>
  <si>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</si>
  <si>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</si>
  <si>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</si>
  <si>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</si>
  <si>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</si>
  <si>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</si>
  <si>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</si>
  <si>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</si>
  <si>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</si>
  <si>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</si>
  <si>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</si>
  <si>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</si>
  <si>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</si>
  <si>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</si>
  <si>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</si>
  <si>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</si>
  <si>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</si>
  <si>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</si>
  <si>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</si>
  <si>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</si>
  <si>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</si>
  <si>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</si>
  <si>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</si>
  <si>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</si>
  <si>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</si>
  <si>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</si>
  <si>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</si>
  <si>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</si>
  <si>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</si>
  <si>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</si>
  <si>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</si>
  <si>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</si>
  <si>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</si>
  <si>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</si>
  <si>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</si>
  <si>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</si>
  <si>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</si>
  <si>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</si>
  <si>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</si>
  <si>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</si>
  <si>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</si>
  <si>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</si>
  <si>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</si>
  <si>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</si>
  <si>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</si>
  <si>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</si>
  <si>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</si>
  <si>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</si>
  <si>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</si>
  <si>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</si>
  <si>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</si>
  <si>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</si>
  <si>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</si>
  <si>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</si>
  <si>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</si>
  <si>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</si>
  <si>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</si>
  <si>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</si>
  <si>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</si>
  <si>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</si>
  <si>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</si>
  <si>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</si>
  <si>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</si>
  <si>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</si>
  <si>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</si>
  <si>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</si>
  <si>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</si>
  <si>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</si>
  <si>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</si>
  <si>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</si>
  <si>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</si>
  <si>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</si>
  <si>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</si>
  <si>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</si>
  <si>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</si>
  <si>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</si>
  <si>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</si>
  <si>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</si>
  <si>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</si>
  <si>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</si>
  <si>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</si>
  <si>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</si>
  <si>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</si>
  <si>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</si>
  <si>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</si>
  <si>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</si>
  <si>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</si>
  <si>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</si>
  <si>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</si>
  <si>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</si>
  <si>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</si>
  <si>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</si>
  <si>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</si>
  <si>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</si>
  <si>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</si>
  <si>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</si>
  <si>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</si>
  <si>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</si>
  <si>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</si>
  <si>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</si>
  <si>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</si>
  <si>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</si>
  <si>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</si>
  <si>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</si>
  <si>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</si>
  <si>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</si>
  <si>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</si>
  <si>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</si>
  <si>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</si>
  <si>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</si>
  <si>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</si>
  <si>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</si>
  <si>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</si>
  <si>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</si>
  <si>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</si>
  <si>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</si>
  <si>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</si>
  <si>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</si>
  <si>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</si>
  <si>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</si>
  <si>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</si>
  <si>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</si>
  <si>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</si>
  <si>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</si>
  <si>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</si>
  <si>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</si>
  <si>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</si>
  <si>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</si>
  <si>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</si>
  <si>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</si>
  <si>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</si>
  <si>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</si>
  <si>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</si>
  <si>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</si>
  <si>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</si>
  <si>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</si>
  <si>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</si>
  <si>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</si>
  <si>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</si>
  <si>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</si>
  <si>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</si>
  <si>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</si>
  <si>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</si>
  <si>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</si>
  <si>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</si>
  <si>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</si>
  <si>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</si>
  <si>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</si>
  <si>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</si>
  <si>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</si>
  <si>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</si>
  <si>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</si>
  <si>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</si>
  <si>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</si>
  <si>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</si>
  <si>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</si>
  <si>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</si>
  <si>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</si>
  <si>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</si>
  <si>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</si>
  <si>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</si>
  <si>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</si>
  <si>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</si>
  <si>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</si>
  <si>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</si>
  <si>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</si>
  <si>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</si>
  <si>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</si>
  <si>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</si>
  <si>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</si>
  <si>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</si>
  <si>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</si>
  <si>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</si>
  <si>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</si>
  <si>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</si>
  <si>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</si>
  <si>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</si>
  <si>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</si>
  <si>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</si>
  <si>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</si>
  <si>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</si>
  <si>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</si>
  <si>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</si>
  <si>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</si>
  <si>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</si>
  <si>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</si>
  <si>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</si>
  <si>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</si>
  <si>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</si>
  <si>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</si>
  <si>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</si>
  <si>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</si>
  <si>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</si>
  <si>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</si>
  <si>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</si>
  <si>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</si>
  <si>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</si>
  <si>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</si>
  <si>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</si>
  <si>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</si>
  <si>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</si>
  <si>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</si>
  <si>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</si>
  <si>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</si>
  <si>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</si>
  <si>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</si>
  <si>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</si>
  <si>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</si>
  <si>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</si>
  <si>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</si>
  <si>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</si>
  <si>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</si>
  <si>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</si>
  <si>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</si>
  <si>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</si>
  <si>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</si>
  <si>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</si>
  <si>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</si>
  <si>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</si>
  <si>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</si>
  <si>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</si>
  <si>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</si>
  <si>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</si>
  <si>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</si>
  <si>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</si>
  <si>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</si>
  <si>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</si>
  <si>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</si>
  <si>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</si>
  <si>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</si>
  <si>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</si>
  <si>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</si>
  <si>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</si>
  <si>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</si>
  <si>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</si>
  <si>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</si>
  <si>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</si>
  <si>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</si>
  <si>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</si>
  <si>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</si>
  <si>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</si>
  <si>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</si>
  <si>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</si>
  <si>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</si>
  <si>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</si>
  <si>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</si>
  <si>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</si>
  <si>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</si>
  <si>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</si>
  <si>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</si>
  <si>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</si>
  <si>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</si>
  <si>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</si>
  <si>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</si>
  <si>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</si>
  <si>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</si>
  <si>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</si>
  <si>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</si>
  <si>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</si>
  <si>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</si>
  <si>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</si>
  <si>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</si>
  <si>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</si>
  <si>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</si>
  <si>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</si>
  <si>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</si>
  <si>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</si>
  <si>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</si>
  <si>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</si>
  <si>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</si>
  <si>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</si>
  <si>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</si>
  <si>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</si>
  <si>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</si>
  <si>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</si>
  <si>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</si>
  <si>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</si>
  <si>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</si>
  <si>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</si>
  <si>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</si>
  <si>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</si>
  <si>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</si>
  <si>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</si>
  <si>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</si>
  <si>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</si>
  <si>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</si>
  <si>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</si>
  <si>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</si>
  <si>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</si>
  <si>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</si>
  <si>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</si>
  <si>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</si>
  <si>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</si>
  <si>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</si>
  <si>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</si>
  <si>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</si>
  <si>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</si>
  <si>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</si>
  <si>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</si>
  <si>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</si>
  <si>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</si>
  <si>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</si>
  <si>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</si>
  <si>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</si>
  <si>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</si>
  <si>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</si>
  <si>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</si>
  <si>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</si>
  <si>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</si>
  <si>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</si>
  <si>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</si>
  <si>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</si>
  <si>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</si>
  <si>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</si>
  <si>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</si>
  <si>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</si>
  <si>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</si>
  <si>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</si>
  <si>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</si>
  <si>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</si>
  <si>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</si>
  <si>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</si>
  <si>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</si>
  <si>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</si>
  <si>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</si>
  <si>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</si>
  <si>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</si>
  <si>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</si>
  <si>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</si>
  <si>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</si>
  <si>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</si>
  <si>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</si>
  <si>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</si>
  <si>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</si>
  <si>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</si>
  <si>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</si>
  <si>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</si>
  <si>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</si>
  <si>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</si>
  <si>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</si>
  <si>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</si>
  <si>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</si>
  <si>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</si>
  <si>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</si>
  <si>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</si>
  <si>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</si>
  <si>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</si>
  <si>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</si>
  <si>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</si>
  <si>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</si>
  <si>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</si>
  <si>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</si>
  <si>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</si>
  <si>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</si>
  <si>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</si>
  <si>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</si>
  <si>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</si>
  <si>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</si>
  <si>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</si>
  <si>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</si>
  <si>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</si>
  <si>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</si>
  <si>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</si>
  <si>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</si>
  <si>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</si>
  <si>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</si>
  <si>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</si>
  <si>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</si>
  <si>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</si>
  <si>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</si>
  <si>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</si>
  <si>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</si>
  <si>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</si>
  <si>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</si>
  <si>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</si>
  <si>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</si>
  <si>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</si>
  <si>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</si>
  <si>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</si>
  <si>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</si>
  <si>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</si>
  <si>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</si>
  <si>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</si>
  <si>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</si>
  <si>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</si>
  <si>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</si>
  <si>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</si>
  <si>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</si>
  <si>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</si>
  <si>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</si>
  <si>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</si>
  <si>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</si>
  <si>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</si>
  <si>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</si>
  <si>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</si>
  <si>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</si>
  <si>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</si>
  <si>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</si>
  <si>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</si>
  <si>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</si>
  <si>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</si>
  <si>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</si>
  <si>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</si>
  <si>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</si>
  <si>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</si>
  <si>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</si>
  <si>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</si>
  <si>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</si>
  <si>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</si>
  <si>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</si>
  <si>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</si>
  <si>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</si>
  <si>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</si>
  <si>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</si>
  <si>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</si>
  <si>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</si>
  <si>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</si>
  <si>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</si>
  <si>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</si>
  <si>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</si>
  <si>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</si>
  <si>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</si>
  <si>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</si>
  <si>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</si>
  <si>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</si>
  <si>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</si>
  <si>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</si>
  <si>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</si>
  <si>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</si>
  <si>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</si>
  <si>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</si>
  <si>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</si>
  <si>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</si>
  <si>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</si>
  <si>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</si>
  <si>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</si>
  <si>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</si>
  <si>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</si>
  <si>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</si>
  <si>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</si>
  <si>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</si>
  <si>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</si>
  <si>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</si>
  <si>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</si>
  <si>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</si>
  <si>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</si>
  <si>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</si>
  <si>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</si>
  <si>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</si>
  <si>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</si>
  <si>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</si>
  <si>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</si>
  <si>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</si>
  <si>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</si>
  <si>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</si>
  <si>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</si>
  <si>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</si>
  <si>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</si>
  <si>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</si>
  <si>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</si>
  <si>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</si>
  <si>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</si>
  <si>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</si>
  <si>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</si>
  <si>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</si>
  <si>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</si>
  <si>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</si>
  <si>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</si>
  <si>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</si>
  <si>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</si>
  <si>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</si>
  <si>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</si>
  <si>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</si>
  <si>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</si>
  <si>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</si>
  <si>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</si>
  <si>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</si>
  <si>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</si>
  <si>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</si>
  <si>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</si>
  <si>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</si>
  <si>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</si>
  <si>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</si>
  <si>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</si>
  <si>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</si>
  <si>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</si>
  <si>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</si>
  <si>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</si>
  <si>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</si>
  <si>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</si>
  <si>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</si>
  <si>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</si>
  <si>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</si>
  <si>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</si>
  <si>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</si>
  <si>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</si>
  <si>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</si>
  <si>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</si>
  <si>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</si>
  <si>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</si>
  <si>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</si>
  <si>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</si>
  <si>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</si>
  <si>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</si>
  <si>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</si>
  <si>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</si>
  <si>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</si>
  <si>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</si>
  <si>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</si>
  <si>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</si>
  <si>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</si>
  <si>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</si>
  <si>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</si>
  <si>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</si>
  <si>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</si>
  <si>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</si>
  <si>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</si>
  <si>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</si>
  <si>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</si>
  <si>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</si>
  <si>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</si>
  <si>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</si>
  <si>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</si>
  <si>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</si>
  <si>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</si>
  <si>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</si>
  <si>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</si>
  <si>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</si>
  <si>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</si>
  <si>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</si>
  <si>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</si>
  <si>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</si>
  <si>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</si>
  <si>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</si>
  <si>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</si>
  <si>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</si>
  <si>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</si>
  <si>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</si>
  <si>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</si>
  <si>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</si>
  <si>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</si>
  <si>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</si>
  <si>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</si>
  <si>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</si>
  <si>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</si>
  <si>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</si>
  <si>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</si>
  <si>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</si>
  <si>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</si>
  <si>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</si>
  <si>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</si>
  <si>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</si>
  <si>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</si>
  <si>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</si>
  <si>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</si>
  <si>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</si>
  <si>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</si>
  <si>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</si>
  <si>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</si>
  <si>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</si>
  <si>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</si>
  <si>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</si>
  <si>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</si>
  <si>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</si>
  <si>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</si>
  <si>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</si>
  <si>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</si>
  <si>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</si>
  <si>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</si>
  <si>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</si>
  <si>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</si>
  <si>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</si>
  <si>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</si>
  <si>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</si>
  <si>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</si>
  <si>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</si>
  <si>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</si>
  <si>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</si>
  <si>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</si>
  <si>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</si>
  <si>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</si>
  <si>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</si>
  <si>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</si>
  <si>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</si>
  <si>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</si>
  <si>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</si>
  <si>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</si>
  <si>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</si>
  <si>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</si>
  <si>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</si>
  <si>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</si>
  <si>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</si>
  <si>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</si>
  <si>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</si>
  <si>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</si>
  <si>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</si>
  <si>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</si>
  <si>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</si>
  <si>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</si>
  <si>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</si>
  <si>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</si>
  <si>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</si>
  <si>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</si>
  <si>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</si>
  <si>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</si>
  <si>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</si>
  <si>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</si>
  <si>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</si>
  <si>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</si>
  <si>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</si>
  <si>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</si>
  <si>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</si>
  <si>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</si>
  <si>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</si>
  <si>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</si>
  <si>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</si>
  <si>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</si>
  <si>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</si>
  <si>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</si>
  <si>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</si>
  <si>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</si>
  <si>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</si>
  <si>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</si>
  <si>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</si>
  <si>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</si>
  <si>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</si>
  <si>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</si>
  <si>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</si>
  <si>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</si>
  <si>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</si>
  <si>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</si>
  <si>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</si>
  <si>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</si>
  <si>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</si>
  <si>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</si>
  <si>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</si>
  <si>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</si>
  <si>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</si>
  <si>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</si>
  <si>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</si>
  <si>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</si>
  <si>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</si>
  <si>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</si>
  <si>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</si>
  <si>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</si>
  <si>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</si>
  <si>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</si>
  <si>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</si>
  <si>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</si>
  <si>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</si>
  <si>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</si>
  <si>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</si>
  <si>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</si>
  <si>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</si>
  <si>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</si>
  <si>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</si>
  <si>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</si>
  <si>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</si>
  <si>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</si>
  <si>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</si>
  <si>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</si>
  <si>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</si>
  <si>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</si>
  <si>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</si>
  <si>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</si>
  <si>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</si>
  <si>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</si>
  <si>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</si>
  <si>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</si>
  <si>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</si>
  <si>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</si>
  <si>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</si>
  <si>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</si>
  <si>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</si>
  <si>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</si>
  <si>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</si>
  <si>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</si>
  <si>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</si>
  <si>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</si>
  <si>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</si>
  <si>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</si>
  <si>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</si>
  <si>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</si>
  <si>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</si>
  <si>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</si>
  <si>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</si>
  <si>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</si>
  <si>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</si>
  <si>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</si>
  <si>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</si>
  <si>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</si>
  <si>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</si>
  <si>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</si>
  <si>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</si>
  <si>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</si>
  <si>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</si>
  <si>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</si>
  <si>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</si>
  <si>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</si>
  <si>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</si>
  <si>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</si>
  <si>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</si>
  <si>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</si>
  <si>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</si>
  <si>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</si>
  <si>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</si>
  <si>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</si>
  <si>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</si>
  <si>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</si>
  <si>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</si>
  <si>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</si>
  <si>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</si>
  <si>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</si>
  <si>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</si>
  <si>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</si>
  <si>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</si>
  <si>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</si>
  <si>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</si>
  <si>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</si>
  <si>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</si>
  <si>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</si>
  <si>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</si>
  <si>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</si>
  <si>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</si>
  <si>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</si>
  <si>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</si>
  <si>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</si>
  <si>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</si>
  <si>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</si>
  <si>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</si>
  <si>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</si>
  <si>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</si>
  <si>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</si>
  <si>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</si>
  <si>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</si>
  <si>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</si>
  <si>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</si>
  <si>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</si>
  <si>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</si>
  <si>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</si>
  <si>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</si>
  <si>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</si>
  <si>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</si>
  <si>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</si>
  <si>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</si>
  <si>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</si>
  <si>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</si>
  <si>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</si>
  <si>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</si>
  <si>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</si>
  <si>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</si>
  <si>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</si>
  <si>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</si>
  <si>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</si>
  <si>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</si>
  <si>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</si>
  <si>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</si>
  <si>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</si>
  <si>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</si>
  <si>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</si>
  <si>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</si>
  <si>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</si>
  <si>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</si>
  <si>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</si>
  <si>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</si>
  <si>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</si>
  <si>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</si>
  <si>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</si>
  <si>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</si>
  <si>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</si>
  <si>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</si>
  <si>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</si>
  <si>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</si>
  <si>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</si>
  <si>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</si>
  <si>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</si>
  <si>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</si>
  <si>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</si>
  <si>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</si>
  <si>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</si>
  <si>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</si>
  <si>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</si>
  <si>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</si>
  <si>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</si>
  <si>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</si>
  <si>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</si>
  <si>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</si>
  <si>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</si>
  <si>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</si>
  <si>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</si>
  <si>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</si>
  <si>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</si>
  <si>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</si>
  <si>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</si>
  <si>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</si>
  <si>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</si>
  <si>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</si>
  <si>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</si>
  <si>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</si>
  <si>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</si>
  <si>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</si>
  <si>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</si>
  <si>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</si>
  <si>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</si>
  <si>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</si>
  <si>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</si>
  <si>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</si>
  <si>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</si>
  <si>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</si>
  <si>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</si>
  <si>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</si>
  <si>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</si>
  <si>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</si>
  <si>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</si>
  <si>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</si>
  <si>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</si>
  <si>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</si>
  <si>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</si>
  <si>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</si>
  <si>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</si>
  <si>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</si>
  <si>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</si>
  <si>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</si>
  <si>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</si>
  <si>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</si>
  <si>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</si>
  <si>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</si>
  <si>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</si>
  <si>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</si>
  <si>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</si>
  <si>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</si>
  <si>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</si>
  <si>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</si>
  <si>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</si>
  <si>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</si>
  <si>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</si>
  <si>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</si>
  <si>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</si>
  <si>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</si>
  <si>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</si>
  <si>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</si>
  <si>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</si>
  <si>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</si>
  <si>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</si>
  <si>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</si>
  <si>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</si>
  <si>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</si>
  <si>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</si>
  <si>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</si>
  <si>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</si>
  <si>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</si>
  <si>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</si>
  <si>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</si>
  <si>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</si>
  <si>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</si>
  <si>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</si>
  <si>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</si>
  <si>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</si>
  <si>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</si>
  <si>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</si>
  <si>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</si>
  <si>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</si>
  <si>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</si>
  <si>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</si>
  <si>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</si>
  <si>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</si>
  <si>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</si>
  <si>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</si>
  <si>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</si>
  <si>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</si>
  <si>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</si>
  <si>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</si>
  <si>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</si>
  <si>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</si>
  <si>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</si>
  <si>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</si>
  <si>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</si>
  <si>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</si>
  <si>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</si>
  <si>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</si>
  <si>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</si>
  <si>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</si>
  <si>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</si>
  <si>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</si>
  <si>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</si>
  <si>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</si>
  <si>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</si>
  <si>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</si>
  <si>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</si>
  <si>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</si>
  <si>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</si>
  <si>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</si>
  <si>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</si>
  <si>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</si>
  <si>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</si>
  <si>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</si>
  <si>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</si>
  <si>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</si>
  <si>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</si>
  <si>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</si>
  <si>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</si>
  <si>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</si>
  <si>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</si>
  <si>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</si>
  <si>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</si>
  <si>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</si>
  <si>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</si>
  <si>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</si>
  <si>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</si>
  <si>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</si>
  <si>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</si>
  <si>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</si>
  <si>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</si>
  <si>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</si>
  <si>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</si>
  <si>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</si>
  <si>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</si>
  <si>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</si>
  <si>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</si>
  <si>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</si>
  <si>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</si>
  <si>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</si>
  <si>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</si>
  <si>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</si>
  <si>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</si>
  <si>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</si>
  <si>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</si>
  <si>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</si>
  <si>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</si>
  <si>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</si>
  <si>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</si>
  <si>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</si>
  <si>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</si>
  <si>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</si>
  <si>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</si>
  <si>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</si>
  <si>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</si>
  <si>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</si>
  <si>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</si>
  <si>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</si>
  <si>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</si>
  <si>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</si>
  <si>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</si>
  <si>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</si>
  <si>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</si>
  <si>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</si>
  <si>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</si>
  <si>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</si>
  <si>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</si>
  <si>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</si>
  <si>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</si>
  <si>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</si>
  <si>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</si>
  <si>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</si>
  <si>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</si>
  <si>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</si>
  <si>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</si>
  <si>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</si>
  <si>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</si>
  <si>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</si>
  <si>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</si>
  <si>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</si>
  <si>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</si>
  <si>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</si>
  <si>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</si>
  <si>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</si>
  <si>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</si>
  <si>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</si>
  <si>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</si>
  <si>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</si>
  <si>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</si>
  <si>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</si>
  <si>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</si>
  <si>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</si>
  <si>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</si>
  <si>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</si>
  <si>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</si>
  <si>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</si>
  <si>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</si>
  <si>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</si>
  <si>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</si>
  <si>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</si>
  <si>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</si>
  <si>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</si>
  <si>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</si>
  <si>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</si>
  <si>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</si>
  <si>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</si>
  <si>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</si>
  <si>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</si>
  <si>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</si>
  <si>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</si>
  <si>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</si>
  <si>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</si>
  <si>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</si>
  <si>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</si>
  <si>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</si>
  <si>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</si>
  <si>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</si>
  <si>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</si>
  <si>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</si>
  <si>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</si>
  <si>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</si>
  <si>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</si>
  <si>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</si>
  <si>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</si>
  <si>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</si>
  <si>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</si>
  <si>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</si>
  <si>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</si>
  <si>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</si>
  <si>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</si>
  <si>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</si>
  <si>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</si>
  <si>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</si>
  <si>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</si>
  <si>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</si>
  <si>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</si>
  <si>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</si>
  <si>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</si>
  <si>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</si>
  <si>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</si>
  <si>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</si>
  <si>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</si>
  <si>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</si>
  <si>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</si>
  <si>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</si>
  <si>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</si>
  <si>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</si>
  <si>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</si>
  <si>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</si>
  <si>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</si>
  <si>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</si>
  <si>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</si>
  <si>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</si>
  <si>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</si>
  <si>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</si>
  <si>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</si>
  <si>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</si>
  <si>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</si>
  <si>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</si>
  <si>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</si>
  <si>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</si>
  <si>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</si>
  <si>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</si>
  <si>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</si>
  <si>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</si>
  <si>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</si>
  <si>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</si>
  <si>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</si>
  <si>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</si>
  <si>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</si>
  <si>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</si>
  <si>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</si>
  <si>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</si>
  <si>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</si>
  <si>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</si>
  <si>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</si>
  <si>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</si>
  <si>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</si>
  <si>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</si>
  <si>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</si>
  <si>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</si>
  <si>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</si>
  <si>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</si>
  <si>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</si>
  <si>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</si>
  <si>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</si>
  <si>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</si>
  <si>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</si>
  <si>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</si>
  <si>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</si>
  <si>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</si>
  <si>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</si>
  <si>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</si>
  <si>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</si>
  <si>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</si>
  <si>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</si>
  <si>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</si>
  <si>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</si>
  <si>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</si>
  <si>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</si>
  <si>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</si>
  <si>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</si>
  <si>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</si>
  <si>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</si>
  <si>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</si>
  <si>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</si>
  <si>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</si>
  <si>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</si>
  <si>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</si>
  <si>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</si>
  <si>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</si>
  <si>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</si>
  <si>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</si>
  <si>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</si>
  <si>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</si>
  <si>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</si>
  <si>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</si>
  <si>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</si>
  <si>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</si>
  <si>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</si>
  <si>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</si>
  <si>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</si>
  <si>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</si>
  <si>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</si>
  <si>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</si>
  <si>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</si>
  <si>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</si>
  <si>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</si>
  <si>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</si>
  <si>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</si>
  <si>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</si>
  <si>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</si>
  <si>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</si>
  <si>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</si>
  <si>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</si>
  <si>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</si>
  <si>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</si>
  <si>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</si>
  <si>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</si>
  <si>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</si>
  <si>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</si>
  <si>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</si>
  <si>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</si>
  <si>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</si>
  <si>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</si>
  <si>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</si>
  <si>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</si>
  <si>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</si>
  <si>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</si>
  <si>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</si>
  <si>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</si>
  <si>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</si>
  <si>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</si>
  <si>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</si>
  <si>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</si>
  <si>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</si>
  <si>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</si>
  <si>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</si>
  <si>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</si>
  <si>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</si>
  <si>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</si>
  <si>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</si>
  <si>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</si>
  <si>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</si>
  <si>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</si>
  <si>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</si>
  <si>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</si>
  <si>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</si>
  <si>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</si>
  <si>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</si>
  <si>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</si>
  <si>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</si>
  <si>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</si>
  <si>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</si>
  <si>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</si>
  <si>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</si>
  <si>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</si>
  <si>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</si>
  <si>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</si>
  <si>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</si>
  <si>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</si>
  <si>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</si>
  <si>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</si>
  <si>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</si>
  <si>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</si>
  <si>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</si>
  <si>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</si>
  <si>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</si>
  <si>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</si>
  <si>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</si>
  <si>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</si>
  <si>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</si>
  <si>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</si>
  <si>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</si>
  <si>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</si>
  <si>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</si>
  <si>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</si>
  <si>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</si>
  <si>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</si>
  <si>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</si>
  <si>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</si>
  <si>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</si>
  <si>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</si>
  <si>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</si>
  <si>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</si>
  <si>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</si>
  <si>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</si>
  <si>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</si>
  <si>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</si>
  <si>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</si>
  <si>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</si>
  <si>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</si>
  <si>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</si>
  <si>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</si>
  <si>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</si>
  <si>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</si>
  <si>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</si>
  <si>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</si>
  <si>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</si>
  <si>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</si>
  <si>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</si>
  <si>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</si>
  <si>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</si>
  <si>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</si>
  <si>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</si>
  <si>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</si>
  <si>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</si>
  <si>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</si>
  <si>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</si>
  <si>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</si>
  <si>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</si>
  <si>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</si>
  <si>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</si>
  <si>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</si>
  <si>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</si>
  <si>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</si>
  <si>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</si>
  <si>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</si>
  <si>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</si>
  <si>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</si>
  <si>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</si>
  <si>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</si>
  <si>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</si>
  <si>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</si>
  <si>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</si>
  <si>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</si>
  <si>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</si>
  <si>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</si>
  <si>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</si>
  <si>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</si>
  <si>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</si>
  <si>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</si>
  <si>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</si>
  <si>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</si>
  <si>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</si>
  <si>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</si>
  <si>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</si>
  <si>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</si>
  <si>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</si>
  <si>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</si>
  <si>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</si>
  <si>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</si>
  <si>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</si>
  <si>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</si>
  <si>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</si>
  <si>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</si>
  <si>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</si>
  <si>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</si>
  <si>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</si>
  <si>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</si>
  <si>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</si>
  <si>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</si>
  <si>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</si>
  <si>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</si>
  <si>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</si>
  <si>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</si>
  <si>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</si>
  <si>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</si>
  <si>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</si>
  <si>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</si>
  <si>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</si>
  <si>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</si>
  <si>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</si>
  <si>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</si>
  <si>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</si>
  <si>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</si>
  <si>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</si>
  <si>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</si>
  <si>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</si>
  <si>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</si>
  <si>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</si>
  <si>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</si>
  <si>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</si>
  <si>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</si>
  <si>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</si>
  <si>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</si>
  <si>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</si>
  <si>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</si>
  <si>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</si>
  <si>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</si>
  <si>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</si>
  <si>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</si>
  <si>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</si>
  <si>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</si>
  <si>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</si>
  <si>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</si>
  <si>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</si>
  <si>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</si>
  <si>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</si>
  <si>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</si>
  <si>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</si>
  <si>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</si>
  <si>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</si>
  <si>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</si>
  <si>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</si>
  <si>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</si>
  <si>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</si>
  <si>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</si>
  <si>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</si>
  <si>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</si>
  <si>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</si>
  <si>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</si>
  <si>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</si>
  <si>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</si>
  <si>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</si>
  <si>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</si>
  <si>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</si>
  <si>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</si>
  <si>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</si>
  <si>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</si>
  <si>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</si>
  <si>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</si>
  <si>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</si>
  <si>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</si>
  <si>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</si>
  <si>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</si>
  <si>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</si>
  <si>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</si>
  <si>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</si>
  <si>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</si>
  <si>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</si>
  <si>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</si>
  <si>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</si>
  <si>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</si>
  <si>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</si>
  <si>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</si>
  <si>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</si>
  <si>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</si>
  <si>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</si>
  <si>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</si>
  <si>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</si>
  <si>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</si>
  <si>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</si>
  <si>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</si>
  <si>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</si>
  <si>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</si>
  <si>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</si>
  <si>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</si>
  <si>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</si>
  <si>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</si>
  <si>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</si>
  <si>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</si>
  <si>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</si>
  <si>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</si>
  <si>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</si>
  <si>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</si>
  <si>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</si>
  <si>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</si>
  <si>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</si>
  <si>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</si>
  <si>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</si>
  <si>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</si>
  <si>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</si>
  <si>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</si>
  <si>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</si>
  <si>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</si>
  <si>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</si>
  <si>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</si>
  <si>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</si>
  <si>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</si>
  <si>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</si>
  <si>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</si>
  <si>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</si>
  <si>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</si>
  <si>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</si>
  <si>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</si>
  <si>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</si>
  <si>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</si>
  <si>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</si>
  <si>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</si>
  <si>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</si>
  <si>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</si>
  <si>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</si>
  <si>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</si>
  <si>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</si>
  <si>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</si>
  <si>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</si>
  <si>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</si>
  <si>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</si>
  <si>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</si>
  <si>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</si>
  <si>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</si>
  <si>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</si>
  <si>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</si>
  <si>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</si>
  <si>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</si>
  <si>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</si>
  <si>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</si>
  <si>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</si>
  <si>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</si>
  <si>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</si>
  <si>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</si>
  <si>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</si>
  <si>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</si>
  <si>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</si>
  <si>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</si>
  <si>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</si>
  <si>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</si>
  <si>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</si>
  <si>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</si>
  <si>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</si>
  <si>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</si>
  <si>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</si>
  <si>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</si>
  <si>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</si>
  <si>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</si>
  <si>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</si>
  <si>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</si>
  <si>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</si>
  <si>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</si>
  <si>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</si>
  <si>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</si>
  <si>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</si>
  <si>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</si>
  <si>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</si>
  <si>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</si>
  <si>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</si>
  <si>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</si>
  <si>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</si>
  <si>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</si>
  <si>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</si>
  <si>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</si>
  <si>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</si>
  <si>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</si>
  <si>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</si>
  <si>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</si>
  <si>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</si>
  <si>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</si>
  <si>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</si>
  <si>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</si>
  <si>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</si>
  <si>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</si>
  <si>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</si>
  <si>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</si>
  <si>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</si>
  <si>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</si>
  <si>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</si>
  <si>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</si>
  <si>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</si>
  <si>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</si>
  <si>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</si>
  <si>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</si>
  <si>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</si>
  <si>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</si>
  <si>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</si>
  <si>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</si>
  <si>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</si>
  <si>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</si>
  <si>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</si>
  <si>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</si>
  <si>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</si>
  <si>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</si>
  <si>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</si>
  <si>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</si>
  <si>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</si>
  <si>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</si>
  <si>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</si>
  <si>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</si>
  <si>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</si>
  <si>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</si>
  <si>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</si>
  <si>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</si>
  <si>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</si>
  <si>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</si>
  <si>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</si>
  <si>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</si>
  <si>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</si>
  <si>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</si>
  <si>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</si>
  <si>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</si>
  <si>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</si>
  <si>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</si>
  <si>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</si>
  <si>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</si>
  <si>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</si>
  <si>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</si>
  <si>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</si>
  <si>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</si>
  <si>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</si>
  <si>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</si>
  <si>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</si>
  <si>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</si>
  <si>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</si>
  <si>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</si>
  <si>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</si>
  <si>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</si>
  <si>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</si>
  <si>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</si>
  <si>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</si>
  <si>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</si>
  <si>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</si>
  <si>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</si>
  <si>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</si>
  <si>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</si>
  <si>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</si>
  <si>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</si>
  <si>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</si>
  <si>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</si>
  <si>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</si>
  <si>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</si>
  <si>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</si>
  <si>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</si>
  <si>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</si>
  <si>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</si>
  <si>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</si>
  <si>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</si>
  <si>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</si>
  <si>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</si>
  <si>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</si>
  <si>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</si>
  <si>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</si>
  <si>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</si>
  <si>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</si>
  <si>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</si>
  <si>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</si>
  <si>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</si>
  <si>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</si>
  <si>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</si>
  <si>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</si>
  <si>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</si>
  <si>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</si>
  <si>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</si>
  <si>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</si>
  <si>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</si>
  <si>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</si>
  <si>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</si>
  <si>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</si>
  <si>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</si>
  <si>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</si>
  <si>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</si>
  <si>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</si>
  <si>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</si>
  <si>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</si>
  <si>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</si>
  <si>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</si>
  <si>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</si>
  <si>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</si>
  <si>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</si>
  <si>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</si>
  <si>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</si>
  <si>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</si>
  <si>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</si>
  <si>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</si>
  <si>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</si>
  <si>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</si>
  <si>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</si>
  <si>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</si>
  <si>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</si>
  <si>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</si>
  <si>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</si>
  <si>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</si>
  <si>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</si>
  <si>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</si>
  <si>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</si>
  <si>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</si>
  <si>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</si>
  <si>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</si>
  <si>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</si>
  <si>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</si>
  <si>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</si>
  <si>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</si>
  <si>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</si>
  <si>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</si>
  <si>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</si>
  <si>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</si>
  <si>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</si>
  <si>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</si>
  <si>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</si>
  <si>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</si>
  <si>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</si>
  <si>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</si>
  <si>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</si>
  <si>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</si>
  <si>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</si>
  <si>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</si>
  <si>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</si>
  <si>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</si>
  <si>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</si>
  <si>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</si>
  <si>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</si>
  <si>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</si>
  <si>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</si>
  <si>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</si>
  <si>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</si>
  <si>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</si>
  <si>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</si>
  <si>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</si>
  <si>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</si>
  <si>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</si>
  <si>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</si>
  <si>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</si>
  <si>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</si>
  <si>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</si>
  <si>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</si>
  <si>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</si>
  <si>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</si>
  <si>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</si>
  <si>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</si>
  <si>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</si>
  <si>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</si>
  <si>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</si>
  <si>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</si>
  <si>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</si>
  <si>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</si>
  <si>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</si>
  <si>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</si>
  <si>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</si>
  <si>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</si>
  <si>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</si>
  <si>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</si>
  <si>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</si>
  <si>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</si>
  <si>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</si>
  <si>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</si>
  <si>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</si>
  <si>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</si>
  <si>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</si>
  <si>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</si>
  <si>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</si>
  <si>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</si>
  <si>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</si>
  <si>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</si>
  <si>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</si>
  <si>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</si>
  <si>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</si>
  <si>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</si>
  <si>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</si>
  <si>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</si>
  <si>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</si>
  <si>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</si>
  <si>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</si>
  <si>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</si>
  <si>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</si>
  <si>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</si>
  <si>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</si>
  <si>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</si>
  <si>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</si>
  <si>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</si>
  <si>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</si>
  <si>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</si>
  <si>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</si>
  <si>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</si>
  <si>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</si>
  <si>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</si>
  <si>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</si>
  <si>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</si>
  <si>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</si>
  <si>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</si>
  <si>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</si>
  <si>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</si>
  <si>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</si>
  <si>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</si>
  <si>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</si>
  <si>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</si>
  <si>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</si>
  <si>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</si>
  <si>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</si>
  <si>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</si>
  <si>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</si>
  <si>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</si>
  <si>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</si>
  <si>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</si>
  <si>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</si>
  <si>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</si>
  <si>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</si>
  <si>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</si>
  <si>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</si>
  <si>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</si>
  <si>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</si>
  <si>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</si>
  <si>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</si>
  <si>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</si>
  <si>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</si>
  <si>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</si>
  <si>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</si>
  <si>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</si>
  <si>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</si>
  <si>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</si>
  <si>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</si>
  <si>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</si>
  <si>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</si>
  <si>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</si>
  <si>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</si>
  <si>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</si>
  <si>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</si>
  <si>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</si>
  <si>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</si>
  <si>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</si>
  <si>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</si>
  <si>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</si>
  <si>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</si>
  <si>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</si>
  <si>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</si>
  <si>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</si>
  <si>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</si>
  <si>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</si>
  <si>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</si>
  <si>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</si>
  <si>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</si>
  <si>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</si>
  <si>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</si>
  <si>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</si>
  <si>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</si>
  <si>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</si>
  <si>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</si>
  <si>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</si>
  <si>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</si>
  <si>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</si>
  <si>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</si>
  <si>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</si>
  <si>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</si>
  <si>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</si>
  <si>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</si>
  <si>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</si>
  <si>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</si>
  <si>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</si>
  <si>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</si>
  <si>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</si>
  <si>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</si>
  <si>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</si>
  <si>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</si>
  <si>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</si>
  <si>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</si>
  <si>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</si>
  <si>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</si>
  <si>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</si>
  <si>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</si>
  <si>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</si>
  <si>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</si>
  <si>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</si>
  <si>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</si>
  <si>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</si>
  <si>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</si>
  <si>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</si>
  <si>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</si>
  <si>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</si>
  <si>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</si>
  <si>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</si>
  <si>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</si>
  <si>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</si>
  <si>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</si>
  <si>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</si>
  <si>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</si>
  <si>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</si>
  <si>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</si>
  <si>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</si>
  <si>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</si>
  <si>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</si>
  <si>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</si>
  <si>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</si>
  <si>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</si>
  <si>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</si>
  <si>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</si>
  <si>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</si>
  <si>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</si>
  <si>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</si>
  <si>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</si>
  <si>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</si>
  <si>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</si>
  <si>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</si>
  <si>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</si>
  <si>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</si>
  <si>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</si>
  <si>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</si>
  <si>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</si>
  <si>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</si>
  <si>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</si>
  <si>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</si>
  <si>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</si>
  <si>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</si>
  <si>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</si>
  <si>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</si>
  <si>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</si>
  <si>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</si>
  <si>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</si>
  <si>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</si>
  <si>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</si>
  <si>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</si>
  <si>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</si>
  <si>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</si>
  <si>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</si>
  <si>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</si>
  <si>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</si>
  <si>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</si>
  <si>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</si>
  <si>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</si>
  <si>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</si>
  <si>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</si>
  <si>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</si>
  <si>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</si>
  <si>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</si>
  <si>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</si>
  <si>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</si>
  <si>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</si>
  <si>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</si>
  <si>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</si>
  <si>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</si>
  <si>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</si>
  <si>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</si>
  <si>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</si>
  <si>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</si>
  <si>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</si>
  <si>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</si>
  <si>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</si>
  <si>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</si>
  <si>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</si>
  <si>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</si>
  <si>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</si>
  <si>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</si>
  <si>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</si>
  <si>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</si>
  <si>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</si>
  <si>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</si>
  <si>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</si>
  <si>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</si>
  <si>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</si>
  <si>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</si>
  <si>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</si>
  <si>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</si>
  <si>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</si>
  <si>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</si>
  <si>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</si>
  <si>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</si>
  <si>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</si>
  <si>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</si>
  <si>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</si>
  <si>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</si>
  <si>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</si>
  <si>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</si>
  <si>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</si>
  <si>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</si>
  <si>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</si>
  <si>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</si>
  <si>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</si>
  <si>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</si>
  <si>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</si>
  <si>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</si>
  <si>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</si>
  <si>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</si>
  <si>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</si>
  <si>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</si>
  <si>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</si>
  <si>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</si>
  <si>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</si>
  <si>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</si>
  <si>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</si>
  <si>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</si>
  <si>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</si>
  <si>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</si>
  <si>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</si>
  <si>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</si>
  <si>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</si>
  <si>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</si>
  <si>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</si>
  <si>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</si>
  <si>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</si>
  <si>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</si>
  <si>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</si>
  <si>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</si>
  <si>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</si>
  <si>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</si>
  <si>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</si>
  <si>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</si>
  <si>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</si>
  <si>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</si>
  <si>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</si>
  <si>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</si>
  <si>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</si>
  <si>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</si>
  <si>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</si>
  <si>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</si>
  <si>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</si>
  <si>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</si>
  <si>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</si>
  <si>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</si>
  <si>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</si>
  <si>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</si>
  <si>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</si>
  <si>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</si>
  <si>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</si>
  <si>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</si>
  <si>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</si>
  <si>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</si>
  <si>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</si>
  <si>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</si>
  <si>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</si>
  <si>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</si>
  <si>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</si>
  <si>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</si>
  <si>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</si>
  <si>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</si>
  <si>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</si>
  <si>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</si>
  <si>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</si>
  <si>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</si>
  <si>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</si>
  <si>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</si>
  <si>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</si>
  <si>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</si>
  <si>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</si>
  <si>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</si>
  <si>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</si>
  <si>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</si>
  <si>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</si>
  <si>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</si>
  <si>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</si>
  <si>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</si>
  <si>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</si>
  <si>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</si>
  <si>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</si>
  <si>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</si>
  <si>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</si>
  <si>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</si>
  <si>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</si>
  <si>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</si>
  <si>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</si>
  <si>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</si>
  <si>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</si>
  <si>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</si>
  <si>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</si>
  <si>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</si>
  <si>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</si>
  <si>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</si>
  <si>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</si>
  <si>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</si>
  <si>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</si>
  <si>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</si>
  <si>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</si>
  <si>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</si>
  <si>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</si>
  <si>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</si>
  <si>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</si>
  <si>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</si>
  <si>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</si>
  <si>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</si>
  <si>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</si>
  <si>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</si>
  <si>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</si>
  <si>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</si>
  <si>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</si>
  <si>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</si>
  <si>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</si>
  <si>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</si>
  <si>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</si>
  <si>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</si>
  <si>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</si>
  <si>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</si>
  <si>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</si>
  <si>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</si>
  <si>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</si>
  <si>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</si>
  <si>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</si>
  <si>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</si>
  <si>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</si>
  <si>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</si>
  <si>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</si>
  <si>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</si>
  <si>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</si>
  <si>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</si>
  <si>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</si>
  <si>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</si>
  <si>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</si>
  <si>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</si>
  <si>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</si>
  <si>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</si>
  <si>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</si>
  <si>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</si>
  <si>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</si>
  <si>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</si>
  <si>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</si>
  <si>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</si>
  <si>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</si>
  <si>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</si>
  <si>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</si>
  <si>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</si>
  <si>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</si>
  <si>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</si>
  <si>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</si>
  <si>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</si>
  <si>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</si>
  <si>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</si>
  <si>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</si>
  <si>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</si>
  <si>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</si>
  <si>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</si>
  <si>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</si>
  <si>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</si>
  <si>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</si>
  <si>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</si>
  <si>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</si>
  <si>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</si>
  <si>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</si>
  <si>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</si>
  <si>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</si>
  <si>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</si>
  <si>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</si>
  <si>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</si>
  <si>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</si>
  <si>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</si>
  <si>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</si>
  <si>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</si>
  <si>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</si>
  <si>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</si>
  <si>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</si>
  <si>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</si>
  <si>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</si>
  <si>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</si>
  <si>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</si>
  <si>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</si>
  <si>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</si>
  <si>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</si>
  <si>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</si>
  <si>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</si>
  <si>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</si>
  <si>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</si>
  <si>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</si>
  <si>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</si>
  <si>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</si>
  <si>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</si>
  <si>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</si>
  <si>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</si>
  <si>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</si>
  <si>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</si>
  <si>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</si>
  <si>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</si>
  <si>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</si>
  <si>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</si>
  <si>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</si>
  <si>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</si>
  <si>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</si>
  <si>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</si>
  <si>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</si>
  <si>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</si>
  <si>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</si>
  <si>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</si>
  <si>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</si>
  <si>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</si>
  <si>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</si>
  <si>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</si>
  <si>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</si>
  <si>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</si>
  <si>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</si>
  <si>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</si>
  <si>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</si>
  <si>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</si>
  <si>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</si>
  <si>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</si>
  <si>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</si>
  <si>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</si>
  <si>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</si>
  <si>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</si>
  <si>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</si>
  <si>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</si>
  <si>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</si>
  <si>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</si>
  <si>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</si>
  <si>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</si>
  <si>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</si>
  <si>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</si>
  <si>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</si>
  <si>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</si>
  <si>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</si>
  <si>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</si>
  <si>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</si>
  <si>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</si>
  <si>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</si>
  <si>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</si>
  <si>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</si>
  <si>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</si>
  <si>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</si>
  <si>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</si>
  <si>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</si>
  <si>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</si>
  <si>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</si>
  <si>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</si>
  <si>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</si>
  <si>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</si>
  <si>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</si>
  <si>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</si>
  <si>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</si>
  <si>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</si>
  <si>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</si>
  <si>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</si>
  <si>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</si>
  <si>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</si>
  <si>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</si>
  <si>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</si>
  <si>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</si>
  <si>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</si>
  <si>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</si>
  <si>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</si>
  <si>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</si>
  <si>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</si>
  <si>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</si>
  <si>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</si>
  <si>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</si>
  <si>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</si>
  <si>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</si>
  <si>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</si>
  <si>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</si>
  <si>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</si>
  <si>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</si>
  <si>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</si>
  <si>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</si>
  <si>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</si>
  <si>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</si>
  <si>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</si>
  <si>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</si>
  <si>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</si>
  <si>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</si>
  <si>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</si>
  <si>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</si>
  <si>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</si>
  <si>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</si>
  <si>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</si>
  <si>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</si>
  <si>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</si>
  <si>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</si>
  <si>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</si>
  <si>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</si>
  <si>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</si>
  <si>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</si>
  <si>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</si>
  <si>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</si>
  <si>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</si>
  <si>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</si>
  <si>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</si>
  <si>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</si>
  <si>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</si>
  <si>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</si>
  <si>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</si>
  <si>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</si>
  <si>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</si>
  <si>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</si>
  <si>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</si>
  <si>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</si>
  <si>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</si>
  <si>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</si>
  <si>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</si>
  <si>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</si>
  <si>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</si>
  <si>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</si>
  <si>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</si>
  <si>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</si>
  <si>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</si>
  <si>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</si>
  <si>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</si>
  <si>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</si>
  <si>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</si>
  <si>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</si>
  <si>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</si>
  <si>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</si>
  <si>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</si>
  <si>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</si>
  <si>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</si>
  <si>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</si>
  <si>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</si>
  <si>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</si>
  <si>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</si>
  <si>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</si>
  <si>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</si>
  <si>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</si>
  <si>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</si>
  <si>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</si>
  <si>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</si>
  <si>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</si>
  <si>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</si>
  <si>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</si>
  <si>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</si>
  <si>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</si>
  <si>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</si>
  <si>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</si>
  <si>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</si>
  <si>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</si>
  <si>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</si>
  <si>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</si>
  <si>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</si>
  <si>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</si>
  <si>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</si>
  <si>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</si>
  <si>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</si>
  <si>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</si>
  <si>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</si>
  <si>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</si>
  <si>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</si>
  <si>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</si>
  <si>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</si>
  <si>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</si>
  <si>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</si>
  <si>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</si>
  <si>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</si>
  <si>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</si>
  <si>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</si>
  <si>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</si>
  <si>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</si>
  <si>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</si>
  <si>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</si>
  <si>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</si>
  <si>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</si>
  <si>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</si>
  <si>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</si>
  <si>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</si>
  <si>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</si>
  <si>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</si>
  <si>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</si>
  <si>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</si>
  <si>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</si>
  <si>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</si>
  <si>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</si>
  <si>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</si>
  <si>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</si>
  <si>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</si>
  <si>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</si>
  <si>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</si>
  <si>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</si>
  <si>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</si>
  <si>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</si>
  <si>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</si>
  <si>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</si>
  <si>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</si>
  <si>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</si>
  <si>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</si>
  <si>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</si>
  <si>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</si>
  <si>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</si>
  <si>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</si>
  <si>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</si>
  <si>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</si>
  <si>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</si>
  <si>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</si>
  <si>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</si>
  <si>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</si>
  <si>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</si>
  <si>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</si>
  <si>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</si>
  <si>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</si>
  <si>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</si>
  <si>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</si>
  <si>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</si>
  <si>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</si>
  <si>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</si>
  <si>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</si>
  <si>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</si>
  <si>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</si>
  <si>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</si>
  <si>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</si>
  <si>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</si>
  <si>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</si>
  <si>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</si>
  <si>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</si>
  <si>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</si>
  <si>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</si>
  <si>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</si>
  <si>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</si>
  <si>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</si>
  <si>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</si>
  <si>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</si>
  <si>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</si>
  <si>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</si>
  <si>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</si>
  <si>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</si>
  <si>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</si>
  <si>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</si>
  <si>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</si>
  <si>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</si>
  <si>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</si>
  <si>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</si>
  <si>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</si>
  <si>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</si>
  <si>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</si>
  <si>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</si>
  <si>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</si>
  <si>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</si>
  <si>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</si>
  <si>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</si>
  <si>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</si>
  <si>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</si>
  <si>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</si>
  <si>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</si>
  <si>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</si>
  <si>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</si>
  <si>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</si>
  <si>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</si>
  <si>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</si>
  <si>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</si>
  <si>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</si>
  <si>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</si>
  <si>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</si>
  <si>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</si>
  <si>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</si>
  <si>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</si>
  <si>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</si>
  <si>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</si>
  <si>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</si>
  <si>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</si>
  <si>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</si>
  <si>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</si>
  <si>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</si>
  <si>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</si>
  <si>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</si>
  <si>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</si>
  <si>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</si>
  <si>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</si>
  <si>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</si>
  <si>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</si>
  <si>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</si>
  <si>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</si>
  <si>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</si>
  <si>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</si>
  <si>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</si>
  <si>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</si>
  <si>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</si>
  <si>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</si>
  <si>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</si>
  <si>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</si>
  <si>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</si>
  <si>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</si>
  <si>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</si>
  <si>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</si>
  <si>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</si>
  <si>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</si>
  <si>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</si>
  <si>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</si>
  <si>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</si>
  <si>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</si>
  <si>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</si>
  <si>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</si>
  <si>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</si>
  <si>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</si>
  <si>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</si>
  <si>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</si>
  <si>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</si>
  <si>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</si>
  <si>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</si>
  <si>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</si>
  <si>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</si>
  <si>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</si>
  <si>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</si>
  <si>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</si>
  <si>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</si>
  <si>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</si>
  <si>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</si>
  <si>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</si>
  <si>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</si>
  <si>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</si>
  <si>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</si>
  <si>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</si>
  <si>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</si>
  <si>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</si>
  <si>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</si>
  <si>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</si>
  <si>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</si>
  <si>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</si>
  <si>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</si>
  <si>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</si>
  <si>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</si>
  <si>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</si>
  <si>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</si>
  <si>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</si>
  <si>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</si>
  <si>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</si>
  <si>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</si>
  <si>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</si>
  <si>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</si>
  <si>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</si>
  <si>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</si>
  <si>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</si>
  <si>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</si>
  <si>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</si>
  <si>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</si>
  <si>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</si>
  <si>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</si>
  <si>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</si>
  <si>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</si>
  <si>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</si>
  <si>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</si>
  <si>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</si>
  <si>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</si>
  <si>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</si>
  <si>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</si>
  <si>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</si>
  <si>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</si>
  <si>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</si>
  <si>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</si>
  <si>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</si>
  <si>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</si>
  <si>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</si>
  <si>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</si>
  <si>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</si>
  <si>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</si>
  <si>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</si>
  <si>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</si>
  <si>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</si>
  <si>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</si>
  <si>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</si>
  <si>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</si>
  <si>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</si>
  <si>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</si>
  <si>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</si>
  <si>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</si>
  <si>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</si>
  <si>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</si>
  <si>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</si>
  <si>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</si>
  <si>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</si>
  <si>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</si>
  <si>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</si>
  <si>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</si>
  <si>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</si>
  <si>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</si>
  <si>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</si>
  <si>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</si>
  <si>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</si>
  <si>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</si>
  <si>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</si>
  <si>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</si>
  <si>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</si>
  <si>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</si>
  <si>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</si>
  <si>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</si>
  <si>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</si>
  <si>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</si>
  <si>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</si>
  <si>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</si>
  <si>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</si>
  <si>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</si>
  <si>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</si>
  <si>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</si>
  <si>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</si>
  <si>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</si>
  <si>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</si>
  <si>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</si>
  <si>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</si>
  <si>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</si>
  <si>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</si>
  <si>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</si>
  <si>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</si>
  <si>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</si>
  <si>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</si>
  <si>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</si>
  <si>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</si>
  <si>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</si>
  <si>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</si>
  <si>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</si>
  <si>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</si>
  <si>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</si>
  <si>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</si>
  <si>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</si>
  <si>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</si>
  <si>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</si>
  <si>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</si>
  <si>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</si>
  <si>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</si>
  <si>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</si>
  <si>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</si>
  <si>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</si>
  <si>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</si>
  <si>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</si>
  <si>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</si>
  <si>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</si>
  <si>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</si>
  <si>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</si>
  <si>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</si>
  <si>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</si>
  <si>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</si>
  <si>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</si>
  <si>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</si>
  <si>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</si>
  <si>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</si>
  <si>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</si>
  <si>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</si>
  <si>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</si>
  <si>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</si>
  <si>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</si>
  <si>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</si>
  <si>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</si>
  <si>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</si>
  <si>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</si>
  <si>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</si>
  <si>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</si>
  <si>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</si>
  <si>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</si>
  <si>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</si>
  <si>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</si>
  <si>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</si>
  <si>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</si>
  <si>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</si>
  <si>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</si>
  <si>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</si>
  <si>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</si>
  <si>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</si>
  <si>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</si>
  <si>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</si>
  <si>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</si>
  <si>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</si>
  <si>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</si>
  <si>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</si>
  <si>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</si>
  <si>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</si>
  <si>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</si>
  <si>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</si>
  <si>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</si>
  <si>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</si>
  <si>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</si>
  <si>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</si>
  <si>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</si>
  <si>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</si>
  <si>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</si>
  <si>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</si>
  <si>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</si>
  <si>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</si>
  <si>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</si>
  <si>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</si>
  <si>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</si>
  <si>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</si>
  <si>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</si>
  <si>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</si>
  <si>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</si>
  <si>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</si>
  <si>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</si>
  <si>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</si>
  <si>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</si>
  <si>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</si>
  <si>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</si>
  <si>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</si>
  <si>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</si>
  <si>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</si>
  <si>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</si>
  <si>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</si>
  <si>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</si>
  <si>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</si>
  <si>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</si>
  <si>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</si>
  <si>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</si>
  <si>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</si>
  <si>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</si>
  <si>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</si>
  <si>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</si>
  <si>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</si>
  <si>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</si>
  <si>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</si>
  <si>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</si>
  <si>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</si>
  <si>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</si>
  <si>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</si>
  <si>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</si>
  <si>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</si>
  <si>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</si>
  <si>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</si>
  <si>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</si>
  <si>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</si>
  <si>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</si>
  <si>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</si>
  <si>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</si>
  <si>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</si>
  <si>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</si>
  <si>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</si>
  <si>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</si>
  <si>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</si>
  <si>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</si>
  <si>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</si>
  <si>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</si>
  <si>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</si>
  <si>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</si>
  <si>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</si>
  <si>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</si>
  <si>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</si>
  <si>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</si>
  <si>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</si>
  <si>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</si>
  <si>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</si>
  <si>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</si>
  <si>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</si>
  <si>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</si>
  <si>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</si>
  <si>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</si>
  <si>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</si>
  <si>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</si>
  <si>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</si>
  <si>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</si>
  <si>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</si>
  <si>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</si>
  <si>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</si>
  <si>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</si>
  <si>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</si>
  <si>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</si>
  <si>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</si>
  <si>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</si>
  <si>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</si>
  <si>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</si>
  <si>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</si>
  <si>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</si>
  <si>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</si>
  <si>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</si>
  <si>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</si>
  <si>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</si>
  <si>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</si>
  <si>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</si>
  <si>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</si>
  <si>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</si>
  <si>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</si>
  <si>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</si>
  <si>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</si>
  <si>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</si>
  <si>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</si>
  <si>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</si>
  <si>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</si>
  <si>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</si>
  <si>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</si>
  <si>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</si>
  <si>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</si>
  <si>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</si>
  <si>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</si>
  <si>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</si>
  <si>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</si>
  <si>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</si>
  <si>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</si>
  <si>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</si>
  <si>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</si>
  <si>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</si>
  <si>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</si>
  <si>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</si>
  <si>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</si>
  <si>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</si>
  <si>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</si>
  <si>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</si>
  <si>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</si>
  <si>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</si>
  <si>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</si>
  <si>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</si>
  <si>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</si>
  <si>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</si>
  <si>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</si>
  <si>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</si>
  <si>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</si>
  <si>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</si>
  <si>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</si>
  <si>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</si>
  <si>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</si>
  <si>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</si>
  <si>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</si>
  <si>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</si>
  <si>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</si>
  <si>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</si>
  <si>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</si>
  <si>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</si>
  <si>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</si>
  <si>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</si>
  <si>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</si>
  <si>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</si>
  <si>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</si>
  <si>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</si>
  <si>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</si>
  <si>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</si>
  <si>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</si>
  <si>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</si>
  <si>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</si>
  <si>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</si>
  <si>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</si>
  <si>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</si>
  <si>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</si>
  <si>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</si>
  <si>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</si>
  <si>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</si>
  <si>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</si>
  <si>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</si>
  <si>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</si>
  <si>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</si>
  <si>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</si>
  <si>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</si>
  <si>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</si>
  <si>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</si>
  <si>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</si>
  <si>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</si>
  <si>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</si>
  <si>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</si>
  <si>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</si>
  <si>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</si>
  <si>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</si>
  <si>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</si>
  <si>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</si>
  <si>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</si>
  <si>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</si>
  <si>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</si>
  <si>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</si>
  <si>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</si>
  <si>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</si>
  <si>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</si>
  <si>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</si>
  <si>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</si>
  <si>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</si>
  <si>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</si>
  <si>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</si>
  <si>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</si>
  <si>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</si>
  <si>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</si>
  <si>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</si>
  <si>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</si>
  <si>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</si>
  <si>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</si>
  <si>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</si>
  <si>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</si>
  <si>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</si>
  <si>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</si>
  <si>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</si>
  <si>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</si>
  <si>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</si>
  <si>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</si>
  <si>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</si>
  <si>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</si>
  <si>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</si>
  <si>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</si>
  <si>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</si>
  <si>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</si>
  <si>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</si>
  <si>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</si>
  <si>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</si>
  <si>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</si>
  <si>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</si>
  <si>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</si>
  <si>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</si>
  <si>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</si>
  <si>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</si>
  <si>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</si>
  <si>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</si>
  <si>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</si>
  <si>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</si>
  <si>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</si>
  <si>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</si>
  <si>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</si>
  <si>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</si>
  <si>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</si>
  <si>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</si>
  <si>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</si>
  <si>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</si>
  <si>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</si>
  <si>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</si>
  <si>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</si>
  <si>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</si>
  <si>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</si>
  <si>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</si>
  <si>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</si>
  <si>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</si>
  <si>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</si>
  <si>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</si>
  <si>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</si>
  <si>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</si>
  <si>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</si>
  <si>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</si>
  <si>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</si>
  <si>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</si>
  <si>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</si>
  <si>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</si>
  <si>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</si>
  <si>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</si>
  <si>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</si>
  <si>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</si>
  <si>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</si>
  <si>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</si>
  <si>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</si>
  <si>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</si>
  <si>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</si>
  <si>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</si>
  <si>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</si>
  <si>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</si>
  <si>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</si>
  <si>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</si>
  <si>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</si>
  <si>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</si>
  <si>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</si>
  <si>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</si>
  <si>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</si>
  <si>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</si>
  <si>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</si>
  <si>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</si>
  <si>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</si>
  <si>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</si>
  <si>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</si>
  <si>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</si>
  <si>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</si>
  <si>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</si>
  <si>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</si>
  <si>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</si>
  <si>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</si>
  <si>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</si>
  <si>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</si>
  <si>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</si>
  <si>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</si>
  <si>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</si>
  <si>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</si>
  <si>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</si>
  <si>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</si>
  <si>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</si>
  <si>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</si>
  <si>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</si>
  <si>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</si>
  <si>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</si>
  <si>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</si>
  <si>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</si>
  <si>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</si>
  <si>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</si>
  <si>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</si>
  <si>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</si>
  <si>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</si>
  <si>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</si>
  <si>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</si>
  <si>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</si>
  <si>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</si>
  <si>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</si>
  <si>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</si>
  <si>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</si>
  <si>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</si>
  <si>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</si>
  <si>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</si>
  <si>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</si>
  <si>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</si>
  <si>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</si>
  <si>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</si>
  <si>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</si>
  <si>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</si>
  <si>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</si>
  <si>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</si>
  <si>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</si>
  <si>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</si>
  <si>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</si>
  <si>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</si>
  <si>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</si>
  <si>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</si>
  <si>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</si>
  <si>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</si>
  <si>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</si>
  <si>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</si>
  <si>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</si>
  <si>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</si>
  <si>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</si>
  <si>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</si>
  <si>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</si>
  <si>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</si>
  <si>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</si>
  <si>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</si>
  <si>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</si>
  <si>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</si>
  <si>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</si>
  <si>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</si>
  <si>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</si>
  <si>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</si>
  <si>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</si>
  <si>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</si>
  <si>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</si>
  <si>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</si>
  <si>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</si>
  <si>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</si>
  <si>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</si>
  <si>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</si>
  <si>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</si>
  <si>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</si>
  <si>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</si>
  <si>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</si>
  <si>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</si>
  <si>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</si>
  <si>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</si>
  <si>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</si>
  <si>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</si>
  <si>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</si>
  <si>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</si>
  <si>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</si>
  <si>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</si>
  <si>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</si>
  <si>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</si>
  <si>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</si>
  <si>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</si>
  <si>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</si>
  <si>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</si>
  <si>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</si>
  <si>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</si>
  <si>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</si>
  <si>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</si>
  <si>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</si>
  <si>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</si>
  <si>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</si>
  <si>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</si>
  <si>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</si>
  <si>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</si>
  <si>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</si>
  <si>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</si>
  <si>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</si>
  <si>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</si>
  <si>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</si>
  <si>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</si>
  <si>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</si>
  <si>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</si>
  <si>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</si>
  <si>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</si>
  <si>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</si>
  <si>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</si>
  <si>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</si>
  <si>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</si>
  <si>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</si>
  <si>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</si>
  <si>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</si>
  <si>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</si>
  <si>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</si>
  <si>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</si>
  <si>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</si>
  <si>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</si>
  <si>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</si>
  <si>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</si>
  <si>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</si>
  <si>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</si>
  <si>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</si>
  <si>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</si>
  <si>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</si>
  <si>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</si>
  <si>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</si>
  <si>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</si>
  <si>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</si>
  <si>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</si>
  <si>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</si>
  <si>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</si>
  <si>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</si>
  <si>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</si>
  <si>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</si>
  <si>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</si>
  <si>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</si>
  <si>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</si>
  <si>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</si>
  <si>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</si>
  <si>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</si>
  <si>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</si>
  <si>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</si>
  <si>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</si>
  <si>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</si>
  <si>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</si>
  <si>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</si>
  <si>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</si>
  <si>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</si>
  <si>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</si>
  <si>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</si>
  <si>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</si>
  <si>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</si>
  <si>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</si>
  <si>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</si>
  <si>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</si>
  <si>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</si>
  <si>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</si>
  <si>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</si>
  <si>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</si>
  <si>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</si>
  <si>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</si>
  <si>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</si>
  <si>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</si>
  <si>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</si>
  <si>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</si>
  <si>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</si>
  <si>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</si>
  <si>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</si>
  <si>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</si>
  <si>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</si>
  <si>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</si>
  <si>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</si>
  <si>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</si>
  <si>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</si>
  <si>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</si>
  <si>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</si>
  <si>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</si>
  <si>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</si>
  <si>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</si>
  <si>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</si>
  <si>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</si>
  <si>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</si>
  <si>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</si>
  <si>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</si>
  <si>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</si>
  <si>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</si>
  <si>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</si>
  <si>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</si>
  <si>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</si>
  <si>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</si>
  <si>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</si>
  <si>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</si>
  <si>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</si>
  <si>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</si>
  <si>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</si>
  <si>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</si>
  <si>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</si>
  <si>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</si>
  <si>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</si>
  <si>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</si>
  <si>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</si>
  <si>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</si>
  <si>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</si>
  <si>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</si>
  <si>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</si>
  <si>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</si>
  <si>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</si>
  <si>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</si>
  <si>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</si>
  <si>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</si>
  <si>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</si>
  <si>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</si>
  <si>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</si>
  <si>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</si>
  <si>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</si>
  <si>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</si>
  <si>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</si>
  <si>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</si>
  <si>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</si>
  <si>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</si>
  <si>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</si>
  <si>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</si>
  <si>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</si>
  <si>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</si>
  <si>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</si>
  <si>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</si>
  <si>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</si>
  <si>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</si>
  <si>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</si>
  <si>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</si>
  <si>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</si>
  <si>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</si>
  <si>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</si>
  <si>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</si>
  <si>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</si>
  <si>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</si>
  <si>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</si>
  <si>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</si>
  <si>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</si>
  <si>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</si>
  <si>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</si>
  <si>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</si>
  <si>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</si>
  <si>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</si>
  <si>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</si>
  <si>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</si>
  <si>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</si>
  <si>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</si>
  <si>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</si>
  <si>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</si>
  <si>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</si>
  <si>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</si>
  <si>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</si>
  <si>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</si>
  <si>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</si>
  <si>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</si>
  <si>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</si>
  <si>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</si>
  <si>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</si>
  <si>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</si>
  <si>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</si>
  <si>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</si>
  <si>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</si>
  <si>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</si>
  <si>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</si>
  <si>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</si>
  <si>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</si>
  <si>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</si>
  <si>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</si>
  <si>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</si>
  <si>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</si>
  <si>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</si>
  <si>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</si>
  <si>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</si>
  <si>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</si>
  <si>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</si>
  <si>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</si>
  <si>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</si>
  <si>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</si>
  <si>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</si>
  <si>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</si>
  <si>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</si>
  <si>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</si>
  <si>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</si>
  <si>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</si>
  <si>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</si>
  <si>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</si>
  <si>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</si>
  <si>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</si>
  <si>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</si>
  <si>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</si>
  <si>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</si>
  <si>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</si>
  <si>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</si>
  <si>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</si>
  <si>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</si>
  <si>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</si>
  <si>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</si>
  <si>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</si>
  <si>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</si>
  <si>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</si>
  <si>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</si>
  <si>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</si>
  <si>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</si>
  <si>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</si>
  <si>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</si>
  <si>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</si>
  <si>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</si>
  <si>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</si>
  <si>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</si>
  <si>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</si>
  <si>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</si>
  <si>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</si>
  <si>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</si>
  <si>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</si>
  <si>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</si>
  <si>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</si>
  <si>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</si>
  <si>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</si>
  <si>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</si>
  <si>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</si>
  <si>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</si>
  <si>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</si>
  <si>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</si>
  <si>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</si>
  <si>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</si>
  <si>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</si>
  <si>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</si>
  <si>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</si>
  <si>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</si>
  <si>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</si>
  <si>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</si>
  <si>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</si>
  <si>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</si>
  <si>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</si>
  <si>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</si>
  <si>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</si>
  <si>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</si>
  <si>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</si>
  <si>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</si>
  <si>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</si>
  <si>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</si>
  <si>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</si>
  <si>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</si>
  <si>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</si>
  <si>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</si>
  <si>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</si>
  <si>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</si>
  <si>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</si>
  <si>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</si>
  <si>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</si>
  <si>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</si>
  <si>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</si>
  <si>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</si>
  <si>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</si>
  <si>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</si>
  <si>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</si>
  <si>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</si>
  <si>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</si>
  <si>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</si>
  <si>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</si>
  <si>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</si>
  <si>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</si>
  <si>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</si>
  <si>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</si>
  <si>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</si>
  <si>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</si>
  <si>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</si>
  <si>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</si>
  <si>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</si>
  <si>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</si>
  <si>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</si>
  <si>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</si>
  <si>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</si>
  <si>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</si>
  <si>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</si>
  <si>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</si>
  <si>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</si>
  <si>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</si>
  <si>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</si>
  <si>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</si>
  <si>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</si>
  <si>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</si>
  <si>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</si>
  <si>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</si>
  <si>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</si>
  <si>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</si>
  <si>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</si>
  <si>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</si>
  <si>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</si>
  <si>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</si>
  <si>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</si>
  <si>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</si>
  <si>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</si>
  <si>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</si>
  <si>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</si>
  <si>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</si>
  <si>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</si>
  <si>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</si>
  <si>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</si>
  <si>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</si>
  <si>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</si>
  <si>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</si>
  <si>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</si>
  <si>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</si>
  <si>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</si>
  <si>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</si>
  <si>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</si>
  <si>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</si>
  <si>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</si>
  <si>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</si>
  <si>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</si>
  <si>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</si>
  <si>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</si>
  <si>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</si>
  <si>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</si>
  <si>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</si>
  <si>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</si>
  <si>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</si>
  <si>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</si>
  <si>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</si>
  <si>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</si>
  <si>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</si>
  <si>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</si>
  <si>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</si>
  <si>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</si>
  <si>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</si>
  <si>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</si>
  <si>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</si>
  <si>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</si>
  <si>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</si>
  <si>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</si>
  <si>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</si>
  <si>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</si>
  <si>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</si>
  <si>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</si>
  <si>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</si>
  <si>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</si>
  <si>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</si>
  <si>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</si>
  <si>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</si>
  <si>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</si>
  <si>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</si>
  <si>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</si>
  <si>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</si>
  <si>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</si>
  <si>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</si>
  <si>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</si>
  <si>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</si>
  <si>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</si>
  <si>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</si>
  <si>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</si>
  <si>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</si>
  <si>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</si>
  <si>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</si>
  <si>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</si>
  <si>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</si>
  <si>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</si>
  <si>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</si>
  <si>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</si>
  <si>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</si>
  <si>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</si>
  <si>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</si>
  <si>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</si>
  <si>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</si>
  <si>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</si>
  <si>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</si>
  <si>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</si>
  <si>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</si>
  <si>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</si>
  <si>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</si>
  <si>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</si>
  <si>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</si>
  <si>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</si>
  <si>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</si>
  <si>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</si>
  <si>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</si>
  <si>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</si>
  <si>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</si>
  <si>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</si>
  <si>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</si>
  <si>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</si>
  <si>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</si>
  <si>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</si>
  <si>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</si>
  <si>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</si>
  <si>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</si>
  <si>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</si>
  <si>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</si>
  <si>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</si>
  <si>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</si>
  <si>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</si>
  <si>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</si>
  <si>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</si>
  <si>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</si>
  <si>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</si>
  <si>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</si>
  <si>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</si>
  <si>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</si>
  <si>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</si>
  <si>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</si>
  <si>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</si>
  <si>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</si>
  <si>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</si>
  <si>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</si>
  <si>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</si>
  <si>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</si>
  <si>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</si>
  <si>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</si>
  <si>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</si>
  <si>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</si>
  <si>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</si>
  <si>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</si>
  <si>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</si>
  <si>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</si>
  <si>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</si>
  <si>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</si>
  <si>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</si>
  <si>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</si>
  <si>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</si>
  <si>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</si>
  <si>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</si>
  <si>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</si>
  <si>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</si>
  <si>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</si>
  <si>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</si>
  <si>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</si>
  <si>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</si>
  <si>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</si>
  <si>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</si>
  <si>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</si>
  <si>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</si>
  <si>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</si>
  <si>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</si>
  <si>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</si>
  <si>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</si>
  <si>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</si>
  <si>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</si>
  <si>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</si>
  <si>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</si>
  <si>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</si>
  <si>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</si>
  <si>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</si>
  <si>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</si>
  <si>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</si>
  <si>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</si>
  <si>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</si>
  <si>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</si>
  <si>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</si>
  <si>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</si>
  <si>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</si>
  <si>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</si>
  <si>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</si>
  <si>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</si>
  <si>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</si>
  <si>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</si>
  <si>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</si>
  <si>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</si>
  <si>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</si>
  <si>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</si>
  <si>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</si>
  <si>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</si>
  <si>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</si>
  <si>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</si>
  <si>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</si>
  <si>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</si>
  <si>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</si>
  <si>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</si>
  <si>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</si>
  <si>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</si>
  <si>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</si>
  <si>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</si>
  <si>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</si>
  <si>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</si>
  <si>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</si>
  <si>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</si>
  <si>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</si>
  <si>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</si>
  <si>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</si>
  <si>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</si>
  <si>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</si>
  <si>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</si>
  <si>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</si>
  <si>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</si>
  <si>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</si>
  <si>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</si>
  <si>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</si>
  <si>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</si>
  <si>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</si>
  <si>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</si>
  <si>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</si>
  <si>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</si>
  <si>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</si>
  <si>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</si>
  <si>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</si>
  <si>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</si>
  <si>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</si>
  <si>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</si>
  <si>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</si>
  <si>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</si>
  <si>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</si>
  <si>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</si>
  <si>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</si>
  <si>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</si>
  <si>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</si>
  <si>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</si>
  <si>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</si>
  <si>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</si>
  <si>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</si>
  <si>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</si>
  <si>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</si>
  <si>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</si>
  <si>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</si>
  <si>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</si>
  <si>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</si>
  <si>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</si>
  <si>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</si>
  <si>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</si>
  <si>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</si>
  <si>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</si>
  <si>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</si>
  <si>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</si>
  <si>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</si>
  <si>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</si>
  <si>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</si>
  <si>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</si>
  <si>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</si>
  <si>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</si>
  <si>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</si>
  <si>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</si>
  <si>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</si>
  <si>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</si>
  <si>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</si>
  <si>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</si>
  <si>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</si>
  <si>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</si>
  <si>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</si>
  <si>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</si>
  <si>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</si>
  <si>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</si>
  <si>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</si>
  <si>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</si>
  <si>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</si>
  <si>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</si>
  <si>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</si>
  <si>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</si>
  <si>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</si>
  <si>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</si>
  <si>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</si>
  <si>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</si>
  <si>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</si>
  <si>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</si>
  <si>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</si>
  <si>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</si>
  <si>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</si>
  <si>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</si>
  <si>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</si>
  <si>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</si>
  <si>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</si>
  <si>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</si>
  <si>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</si>
  <si>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</si>
  <si>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</si>
  <si>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</si>
  <si>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</si>
  <si>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</si>
  <si>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</si>
  <si>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</si>
  <si>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</si>
  <si>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</si>
  <si>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</si>
  <si>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</si>
  <si>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</si>
  <si>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</si>
  <si>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</si>
  <si>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</si>
  <si>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</si>
  <si>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</si>
  <si>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</si>
  <si>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</si>
  <si>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</si>
  <si>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</si>
  <si>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</si>
  <si>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</si>
  <si>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</si>
  <si>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</si>
  <si>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</si>
  <si>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</si>
  <si>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</si>
  <si>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</si>
  <si>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</si>
  <si>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</si>
  <si>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</si>
  <si>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</si>
  <si>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</si>
  <si>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</si>
  <si>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</si>
  <si>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</si>
  <si>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</si>
  <si>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</si>
  <si>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</si>
  <si>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</si>
  <si>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</si>
  <si>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</si>
  <si>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</si>
  <si>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</si>
  <si>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</si>
  <si>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</si>
  <si>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</si>
  <si>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</si>
  <si>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</si>
  <si>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</si>
  <si>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</si>
  <si>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</si>
  <si>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</si>
  <si>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</si>
  <si>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</si>
  <si>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</si>
  <si>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</si>
  <si>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</si>
  <si>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</si>
  <si>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</si>
  <si>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</si>
  <si>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</si>
  <si>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</si>
  <si>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</si>
  <si>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</si>
  <si>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</si>
  <si>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</si>
  <si>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</si>
  <si>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</si>
  <si>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</si>
  <si>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</si>
  <si>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</si>
  <si>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</si>
  <si>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</si>
  <si>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</si>
  <si>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</si>
  <si>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</si>
  <si>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</si>
  <si>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</si>
  <si>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</si>
  <si>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</si>
  <si>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</si>
  <si>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</si>
  <si>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</si>
  <si>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</si>
  <si>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</si>
  <si>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</si>
  <si>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</si>
  <si>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</si>
  <si>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</si>
  <si>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</si>
  <si>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</si>
  <si>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</si>
  <si>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</si>
  <si>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</si>
  <si>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</si>
  <si>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</si>
  <si>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</si>
  <si>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</si>
  <si>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</si>
  <si>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</si>
  <si>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</si>
  <si>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</si>
  <si>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</si>
  <si>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</si>
  <si>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</si>
  <si>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</si>
  <si>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</si>
  <si>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</si>
  <si>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</si>
  <si>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</si>
  <si>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</si>
  <si>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</si>
  <si>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</si>
  <si>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</si>
  <si>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</si>
  <si>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</si>
  <si>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</si>
  <si>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</si>
  <si>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</si>
  <si>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</si>
  <si>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</si>
  <si>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</si>
  <si>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</si>
  <si>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</si>
  <si>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</si>
  <si>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</si>
  <si>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</si>
  <si>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</si>
  <si>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</si>
  <si>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</si>
  <si>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</si>
  <si>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</si>
  <si>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</si>
  <si>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</si>
  <si>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</si>
  <si>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</si>
  <si>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</si>
  <si>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</si>
  <si>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</si>
  <si>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</si>
  <si>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</si>
  <si>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</si>
  <si>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</si>
  <si>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</si>
  <si>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</si>
  <si>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</si>
  <si>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</si>
  <si>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</si>
  <si>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</si>
  <si>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</si>
  <si>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</si>
  <si>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</si>
  <si>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</si>
  <si>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</si>
  <si>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</si>
  <si>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</si>
  <si>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</si>
  <si>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</si>
  <si>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</si>
  <si>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</si>
  <si>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</si>
  <si>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</si>
  <si>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</si>
  <si>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</si>
  <si>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</si>
  <si>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</si>
  <si>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</si>
  <si>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</si>
  <si>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</si>
  <si>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</si>
  <si>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</si>
  <si>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</si>
  <si>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</si>
  <si>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</si>
  <si>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</si>
  <si>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</si>
  <si>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</si>
  <si>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</si>
  <si>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</si>
  <si>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</si>
  <si>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</si>
  <si>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</si>
  <si>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</si>
  <si>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</si>
  <si>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</si>
  <si>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</si>
  <si>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</si>
  <si>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</si>
  <si>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</si>
  <si>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</si>
  <si>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</si>
  <si>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</si>
  <si>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</si>
  <si>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</si>
  <si>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</si>
  <si>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</si>
  <si>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</si>
  <si>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</si>
  <si>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</si>
  <si>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</si>
  <si>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</si>
  <si>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</si>
  <si>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</si>
  <si>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</si>
  <si>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</si>
  <si>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</si>
  <si>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</si>
  <si>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</si>
  <si>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</si>
  <si>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</si>
  <si>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</si>
  <si>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</si>
  <si>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</si>
  <si>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</si>
  <si>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</si>
  <si>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</si>
  <si>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</si>
  <si>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</si>
  <si>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</si>
  <si>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</si>
  <si>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</si>
  <si>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</si>
  <si>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</si>
  <si>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</si>
  <si>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</si>
  <si>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</si>
  <si>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</si>
  <si>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</si>
  <si>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</si>
  <si>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</si>
  <si>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</si>
  <si>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</si>
  <si>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</si>
  <si>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</si>
  <si>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</si>
  <si>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</si>
  <si>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</si>
  <si>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</si>
  <si>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</si>
  <si>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</si>
  <si>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</si>
  <si>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</si>
  <si>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</si>
  <si>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</si>
  <si>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</si>
  <si>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</si>
  <si>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</si>
  <si>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</si>
  <si>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</si>
  <si>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</si>
  <si>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</si>
  <si>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</si>
  <si>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</si>
  <si>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</si>
  <si>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</si>
  <si>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</si>
  <si>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</si>
  <si>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</si>
  <si>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</si>
  <si>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</si>
  <si>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</si>
  <si>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</si>
  <si>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</si>
  <si>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</si>
  <si>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</si>
  <si>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</si>
  <si>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</si>
  <si>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</si>
  <si>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</si>
  <si>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</si>
  <si>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</si>
  <si>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</si>
  <si>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</si>
  <si>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</si>
  <si>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</si>
  <si>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</si>
  <si>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</si>
  <si>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</si>
  <si>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</si>
  <si>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</si>
  <si>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</si>
  <si>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</si>
  <si>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</si>
  <si>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</si>
  <si>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</si>
  <si>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</si>
  <si>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</si>
  <si>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</si>
  <si>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</si>
  <si>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</si>
  <si>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</si>
  <si>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</si>
  <si>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</si>
  <si>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</si>
  <si>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</si>
  <si>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</si>
  <si>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</si>
  <si>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</si>
  <si>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</si>
  <si>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</si>
  <si>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</si>
  <si>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</si>
  <si>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</si>
  <si>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</si>
  <si>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</si>
  <si>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</si>
  <si>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</si>
  <si>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</si>
  <si>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</si>
  <si>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</si>
  <si>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</si>
  <si>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</si>
  <si>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</si>
  <si>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</si>
  <si>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</si>
  <si>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</si>
  <si>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</si>
  <si>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</si>
  <si>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</si>
  <si>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</si>
  <si>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</si>
  <si>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</si>
  <si>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</si>
  <si>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</si>
  <si>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</si>
  <si>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</si>
  <si>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</si>
  <si>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</si>
  <si>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</si>
  <si>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</si>
  <si>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</si>
  <si>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</si>
  <si>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</si>
  <si>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</si>
  <si>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</si>
  <si>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</si>
  <si>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</si>
  <si>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</si>
  <si>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</si>
  <si>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</si>
  <si>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</si>
  <si>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</si>
  <si>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</si>
  <si>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</si>
  <si>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</si>
  <si>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</si>
  <si>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</si>
  <si>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</si>
  <si>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</si>
  <si>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</si>
  <si>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</si>
  <si>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</si>
  <si>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</si>
  <si>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</si>
  <si>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</si>
  <si>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</si>
  <si>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</si>
  <si>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</si>
  <si>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</si>
  <si>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</si>
  <si>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</si>
  <si>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</si>
  <si>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</si>
  <si>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</si>
  <si>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</si>
  <si>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</si>
  <si>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</si>
  <si>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</si>
  <si>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</si>
  <si>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</si>
  <si>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</si>
  <si>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</si>
  <si>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</si>
  <si>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</si>
  <si>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</si>
  <si>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</si>
  <si>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</si>
  <si>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</si>
  <si>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</si>
  <si>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</si>
  <si>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</si>
  <si>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</si>
  <si>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</si>
  <si>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</si>
  <si>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</si>
  <si>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</si>
  <si>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</si>
  <si>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</si>
  <si>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</si>
  <si>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</si>
  <si>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</si>
  <si>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</si>
  <si>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</si>
  <si>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</si>
  <si>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</si>
  <si>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</si>
  <si>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</si>
  <si>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</si>
  <si>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</si>
  <si>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</si>
  <si>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</si>
  <si>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</si>
  <si>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</si>
  <si>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</si>
  <si>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</si>
  <si>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</si>
  <si>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</si>
  <si>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</si>
  <si>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</si>
  <si>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</si>
  <si>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</si>
  <si>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</si>
  <si>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</si>
  <si>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</si>
  <si>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</si>
  <si>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</si>
  <si>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</si>
  <si>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</si>
  <si>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</si>
  <si>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</si>
  <si>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</si>
  <si>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</si>
  <si>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</si>
  <si>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</si>
  <si>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</si>
  <si>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</si>
  <si>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</si>
  <si>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</si>
  <si>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</si>
  <si>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</si>
  <si>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</si>
  <si>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</si>
  <si>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</si>
  <si>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</si>
  <si>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</si>
  <si>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</si>
  <si>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</si>
  <si>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</si>
  <si>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</si>
  <si>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</si>
  <si>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</si>
  <si>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</si>
  <si>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</si>
  <si>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</si>
  <si>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</si>
  <si>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</si>
  <si>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</si>
  <si>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</si>
  <si>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</si>
  <si>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</si>
  <si>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</si>
  <si>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</si>
  <si>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</si>
  <si>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</si>
  <si>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</si>
  <si>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</si>
  <si>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</si>
  <si>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</si>
  <si>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</si>
  <si>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</si>
  <si>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</si>
  <si>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</si>
  <si>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</si>
  <si>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</si>
  <si>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</si>
  <si>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</si>
  <si>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</si>
  <si>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</si>
  <si>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</si>
  <si>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</si>
  <si>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</si>
  <si>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</si>
  <si>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</si>
  <si>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</si>
  <si>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</si>
  <si>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</si>
  <si>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</si>
  <si>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</si>
  <si>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</si>
  <si>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</si>
  <si>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</si>
  <si>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</si>
  <si>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</si>
  <si>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</si>
  <si>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</si>
  <si>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</si>
  <si>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</si>
  <si>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</si>
  <si>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</si>
  <si>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</si>
  <si>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</si>
  <si>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</si>
  <si>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</si>
  <si>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</si>
  <si>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</si>
  <si>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</si>
  <si>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</si>
  <si>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</si>
  <si>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</si>
  <si>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</si>
  <si>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</si>
  <si>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</si>
  <si>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</si>
  <si>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</si>
  <si>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</si>
  <si>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</si>
  <si>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</si>
  <si>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</si>
  <si>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</si>
  <si>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</si>
  <si>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</si>
  <si>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</si>
  <si>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</si>
  <si>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</si>
  <si>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</si>
  <si>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</si>
  <si>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</si>
  <si>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</si>
  <si>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</si>
  <si>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</si>
  <si>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</si>
  <si>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</si>
  <si>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</si>
  <si>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</si>
  <si>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</si>
  <si>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</si>
  <si>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</si>
  <si>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</si>
  <si>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</si>
  <si>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</si>
  <si>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</si>
  <si>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</si>
  <si>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</si>
  <si>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</si>
  <si>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</si>
  <si>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</si>
  <si>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</si>
  <si>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</si>
  <si>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</si>
  <si>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</si>
  <si>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</si>
  <si>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</si>
  <si>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</si>
  <si>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</si>
  <si>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</si>
  <si>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</si>
  <si>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</si>
  <si>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</si>
  <si>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</si>
  <si>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</si>
  <si>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</si>
  <si>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</si>
  <si>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</si>
  <si>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</si>
  <si>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</si>
  <si>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</si>
  <si>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</si>
  <si>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</si>
  <si>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</si>
  <si>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</si>
  <si>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</si>
  <si>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</si>
  <si>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</si>
  <si>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</si>
  <si>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</si>
  <si>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</si>
  <si>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</si>
  <si>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</si>
  <si>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</si>
  <si>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</si>
  <si>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</si>
  <si>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</si>
  <si>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</si>
  <si>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</si>
  <si>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</si>
  <si>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</si>
  <si>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</si>
  <si>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</si>
  <si>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</si>
  <si>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</si>
  <si>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</si>
  <si>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</si>
  <si>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</si>
  <si>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</si>
  <si>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</si>
  <si>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</si>
  <si>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</si>
  <si>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</si>
  <si>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</si>
  <si>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</si>
  <si>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</si>
  <si>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</si>
  <si>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</si>
  <si>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</si>
  <si>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</si>
  <si>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</si>
  <si>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</si>
  <si>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</si>
  <si>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</si>
  <si>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</si>
  <si>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</si>
  <si>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</si>
  <si>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</si>
  <si>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</si>
  <si>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</si>
  <si>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</si>
  <si>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</si>
  <si>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</si>
  <si>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</si>
  <si>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</si>
  <si>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</si>
  <si>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</si>
  <si>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</si>
  <si>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</si>
  <si>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</si>
  <si>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</si>
  <si>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</si>
  <si>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</si>
  <si>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</si>
  <si>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</si>
  <si>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</si>
  <si>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</si>
  <si>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</si>
  <si>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</si>
  <si>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</si>
  <si>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</si>
  <si>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</si>
  <si>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</si>
  <si>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</si>
  <si>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</si>
  <si>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</si>
  <si>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</si>
  <si>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</si>
  <si>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</si>
  <si>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</si>
  <si>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</si>
  <si>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</si>
  <si>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</si>
  <si>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</si>
  <si>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</si>
  <si>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</si>
  <si>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</si>
  <si>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</si>
  <si>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</si>
  <si>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</si>
  <si>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</si>
  <si>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</si>
  <si>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</si>
  <si>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</si>
  <si>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</si>
  <si>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</si>
  <si>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</si>
  <si>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</si>
  <si>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</si>
  <si>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</si>
  <si>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</si>
  <si>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</si>
  <si>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</si>
  <si>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</si>
  <si>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</si>
  <si>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</si>
  <si>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</si>
  <si>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</si>
  <si>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</si>
  <si>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</si>
  <si>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</si>
  <si>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</si>
  <si>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</si>
  <si>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</si>
  <si>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</si>
  <si>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</si>
  <si>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</si>
  <si>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</si>
  <si>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</si>
  <si>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</si>
  <si>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</si>
  <si>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</si>
  <si>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</si>
  <si>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</si>
  <si>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</si>
  <si>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</si>
  <si>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</si>
  <si>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</si>
  <si>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</si>
  <si>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</si>
  <si>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</si>
  <si>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</si>
  <si>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</si>
  <si>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</si>
  <si>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</si>
  <si>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</si>
  <si>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</si>
  <si>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</si>
  <si>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</si>
  <si>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</si>
  <si>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</si>
  <si>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</si>
  <si>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</si>
  <si>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</si>
  <si>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</si>
  <si>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</si>
  <si>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</si>
  <si>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</si>
  <si>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</si>
  <si>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</si>
  <si>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</si>
  <si>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</si>
  <si>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</si>
  <si>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</si>
  <si>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</si>
  <si>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</si>
  <si>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</si>
  <si>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</si>
  <si>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</si>
  <si>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</si>
  <si>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</si>
  <si>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</si>
  <si>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</si>
  <si>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</si>
  <si>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</si>
  <si>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</si>
  <si>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</si>
  <si>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</si>
  <si>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</si>
  <si>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</si>
  <si>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</si>
  <si>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</si>
  <si>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</si>
  <si>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</si>
  <si>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</si>
  <si>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</si>
  <si>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</si>
  <si>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</si>
  <si>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</si>
  <si>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</si>
  <si>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</si>
  <si>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</si>
  <si>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</si>
  <si>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</si>
  <si>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</si>
  <si>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</si>
  <si>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</si>
  <si>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</si>
  <si>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</si>
  <si>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</si>
  <si>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</si>
  <si>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</si>
  <si>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</si>
  <si>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</si>
  <si>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</si>
  <si>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</si>
  <si>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</si>
  <si>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</si>
  <si>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</si>
  <si>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</si>
  <si>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</si>
  <si>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</si>
  <si>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</si>
  <si>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</si>
  <si>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</si>
  <si>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</si>
  <si>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</si>
  <si>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</si>
  <si>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</si>
  <si>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</si>
  <si>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</si>
  <si>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</si>
  <si>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</si>
  <si>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</si>
  <si>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</si>
  <si>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</si>
  <si>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</si>
  <si>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</si>
  <si>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</si>
  <si>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</si>
  <si>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</si>
  <si>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</si>
  <si>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</si>
  <si>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</si>
  <si>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</si>
  <si>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</si>
  <si>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</si>
  <si>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</si>
  <si>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</si>
  <si>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</si>
  <si>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</si>
  <si>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</si>
  <si>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</si>
  <si>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</si>
  <si>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</si>
  <si>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</si>
  <si>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</si>
  <si>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</si>
  <si>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</si>
  <si>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</si>
  <si>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</si>
  <si>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</si>
  <si>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</si>
  <si>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</si>
  <si>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</si>
  <si>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</si>
  <si>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</si>
  <si>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</si>
  <si>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</si>
  <si>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</si>
  <si>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</si>
  <si>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</si>
  <si>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</si>
  <si>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</si>
  <si>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</si>
  <si>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</si>
  <si>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</si>
  <si>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</si>
  <si>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</si>
  <si>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</si>
  <si>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</si>
  <si>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</si>
  <si>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</si>
  <si>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</si>
  <si>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</si>
  <si>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</si>
  <si>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</si>
  <si>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</si>
  <si>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</si>
  <si>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</si>
  <si>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</si>
  <si>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</si>
  <si>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</si>
  <si>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</si>
  <si>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</si>
  <si>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</si>
  <si>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</si>
  <si>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</si>
  <si>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</si>
  <si>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</si>
  <si>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</si>
  <si>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</si>
  <si>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</si>
  <si>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</si>
  <si>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</si>
  <si>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</si>
  <si>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</si>
  <si>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</si>
  <si>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</si>
  <si>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</si>
  <si>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</si>
  <si>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</si>
  <si>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</si>
  <si>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</si>
  <si>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</si>
  <si>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</si>
  <si>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</si>
  <si>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</si>
  <si>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</si>
  <si>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</si>
  <si>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</si>
  <si>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</si>
  <si>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</si>
  <si>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</si>
  <si>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</si>
  <si>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</si>
  <si>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</si>
  <si>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</si>
  <si>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</si>
  <si>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</si>
  <si>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</si>
  <si>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</si>
  <si>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</si>
  <si>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</si>
  <si>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</si>
  <si>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</si>
  <si>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</si>
  <si>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</si>
  <si>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</si>
  <si>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</si>
  <si>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</si>
  <si>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</si>
  <si>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</si>
  <si>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</si>
  <si>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</si>
  <si>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</si>
  <si>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</si>
  <si>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</si>
  <si>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</si>
  <si>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</si>
  <si>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</si>
  <si>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</si>
  <si>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</si>
  <si>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</si>
  <si>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</si>
  <si>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</si>
  <si>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</si>
  <si>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</si>
  <si>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</si>
  <si>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</si>
  <si>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</si>
  <si>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</si>
  <si>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</si>
  <si>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</si>
  <si>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</si>
  <si>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</si>
  <si>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</si>
  <si>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</si>
  <si>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</si>
  <si>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</si>
  <si>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</si>
  <si>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</si>
  <si>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</si>
  <si>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</si>
  <si>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</si>
  <si>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</si>
  <si>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</si>
  <si>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</si>
  <si>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</si>
  <si>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</si>
  <si>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</si>
  <si>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</si>
  <si>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</si>
  <si>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</si>
  <si>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</si>
  <si>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</si>
  <si>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</si>
  <si>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</si>
  <si>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</si>
  <si>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</si>
  <si>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</si>
  <si>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</si>
  <si>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</si>
  <si>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</si>
  <si>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</si>
  <si>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</si>
  <si>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</si>
  <si>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</si>
  <si>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</si>
  <si>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</si>
  <si>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</si>
  <si>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</si>
  <si>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</si>
  <si>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</si>
  <si>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</si>
  <si>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</si>
  <si>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</si>
  <si>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</si>
  <si>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</si>
  <si>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</si>
  <si>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</si>
  <si>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</si>
  <si>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</si>
  <si>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</si>
  <si>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</si>
  <si>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</si>
  <si>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</si>
  <si>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</si>
  <si>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</si>
  <si>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</si>
  <si>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</si>
  <si>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</si>
  <si>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</si>
  <si>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</si>
  <si>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</si>
  <si>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</si>
  <si>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</si>
  <si>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</si>
  <si>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</si>
  <si>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</si>
  <si>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</si>
  <si>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</si>
  <si>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</si>
  <si>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</si>
  <si>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</si>
  <si>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</si>
  <si>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</si>
  <si>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</si>
  <si>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</si>
  <si>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</si>
  <si>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</si>
  <si>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</si>
  <si>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</si>
  <si>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</si>
  <si>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</si>
  <si>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</si>
  <si>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</si>
  <si>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</si>
  <si>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</si>
  <si>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</si>
  <si>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</si>
  <si>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</si>
  <si>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</si>
  <si>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</si>
  <si>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</si>
  <si>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</si>
  <si>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</si>
  <si>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</si>
  <si>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</si>
  <si>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</si>
  <si>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</si>
  <si>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</si>
  <si>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</si>
  <si>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</si>
  <si>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</si>
  <si>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</si>
  <si>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</si>
  <si>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</si>
  <si>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</si>
  <si>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</si>
  <si>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</si>
  <si>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</si>
  <si>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</si>
  <si>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</si>
  <si>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</si>
  <si>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</si>
  <si>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</si>
  <si>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</si>
  <si>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</si>
  <si>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</si>
  <si>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</si>
  <si>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</si>
  <si>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</si>
  <si>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</si>
  <si>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</si>
  <si>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</si>
  <si>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</si>
  <si>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</si>
  <si>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</si>
  <si>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</si>
  <si>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</si>
  <si>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</si>
  <si>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</si>
  <si>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</si>
  <si>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</si>
  <si>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</si>
  <si>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</si>
  <si>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</si>
  <si>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</si>
  <si>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</si>
  <si>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</si>
  <si>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</si>
  <si>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</si>
  <si>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</si>
  <si>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</si>
  <si>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</si>
  <si>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</si>
  <si>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</si>
  <si>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</si>
  <si>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</si>
  <si>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</si>
  <si>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</si>
  <si>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</si>
  <si>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</si>
  <si>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</si>
  <si>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</si>
  <si>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</si>
  <si>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</si>
  <si>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</si>
  <si>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</si>
  <si>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</si>
  <si>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</si>
  <si>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</si>
  <si>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</si>
  <si>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</si>
  <si>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</si>
  <si>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</si>
  <si>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</si>
  <si>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</si>
  <si>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</si>
  <si>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</si>
  <si>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</si>
  <si>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</si>
  <si>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</si>
  <si>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</si>
  <si>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</si>
  <si>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</si>
  <si>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</si>
  <si>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</si>
  <si>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</si>
  <si>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</si>
  <si>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</si>
  <si>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</si>
  <si>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</si>
  <si>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</si>
  <si>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</si>
  <si>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</si>
  <si>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</si>
  <si>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</si>
  <si>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</si>
  <si>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</si>
  <si>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</si>
  <si>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</si>
  <si>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</si>
  <si>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</si>
  <si>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</si>
  <si>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</si>
  <si>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</si>
  <si>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</si>
  <si>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</si>
  <si>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</si>
  <si>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</si>
  <si>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</si>
  <si>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</si>
  <si>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</si>
  <si>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</si>
  <si>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</si>
  <si>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</si>
  <si>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</si>
  <si>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</si>
  <si>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</si>
  <si>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</si>
  <si>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</si>
  <si>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</si>
  <si>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</si>
  <si>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</si>
  <si>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</si>
  <si>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</si>
  <si>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</si>
  <si>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</si>
  <si>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</si>
  <si>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</si>
  <si>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</si>
  <si>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</si>
  <si>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</si>
  <si>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</si>
  <si>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</si>
  <si>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</si>
  <si>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</si>
  <si>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</si>
  <si>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</si>
  <si>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</si>
  <si>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</si>
  <si>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</si>
  <si>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</si>
  <si>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</si>
  <si>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</si>
  <si>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</si>
  <si>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</si>
  <si>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</si>
  <si>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</si>
  <si>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</si>
  <si>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</si>
  <si>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</si>
  <si>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</si>
  <si>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</si>
  <si>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</si>
  <si>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</si>
  <si>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</si>
  <si>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</si>
  <si>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</si>
  <si>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</si>
  <si>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</si>
  <si>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</si>
  <si>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</si>
  <si>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</si>
  <si>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</si>
  <si>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</si>
  <si>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</si>
  <si>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</si>
  <si>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</si>
  <si>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</si>
  <si>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</si>
  <si>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</si>
  <si>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</si>
  <si>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</si>
  <si>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</si>
  <si>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</si>
  <si>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</si>
  <si>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</si>
  <si>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</si>
  <si>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</si>
  <si>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</si>
  <si>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</si>
  <si>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</si>
  <si>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</si>
  <si>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</si>
  <si>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</si>
  <si>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</si>
  <si>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</si>
  <si>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</si>
  <si>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</si>
  <si>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</si>
  <si>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</si>
  <si>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</si>
  <si>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</si>
  <si>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</si>
  <si>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</si>
  <si>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</si>
  <si>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</si>
  <si>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</si>
  <si>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</si>
  <si>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</si>
  <si>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</si>
  <si>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</si>
  <si>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</si>
  <si>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</si>
  <si>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</si>
  <si>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</si>
  <si>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</si>
  <si>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</si>
  <si>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</si>
  <si>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</si>
  <si>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</si>
  <si>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</si>
  <si>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</si>
  <si>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</si>
  <si>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</si>
  <si>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</si>
  <si>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</si>
  <si>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</si>
  <si>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</si>
  <si>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</si>
  <si>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</si>
  <si>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</si>
  <si>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</si>
  <si>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</si>
  <si>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</si>
  <si>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</si>
  <si>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</si>
  <si>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</si>
  <si>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</si>
  <si>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</si>
  <si>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</si>
  <si>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</si>
  <si>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</si>
  <si>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</si>
  <si>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</si>
  <si>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</si>
  <si>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</si>
  <si>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</si>
  <si>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</si>
  <si>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</si>
  <si>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</si>
  <si>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</si>
  <si>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</si>
  <si>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</si>
  <si>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</si>
  <si>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</si>
  <si>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</si>
  <si>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</si>
  <si>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</si>
  <si>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</si>
  <si>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</si>
  <si>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</si>
  <si>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</si>
  <si>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</si>
  <si>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</si>
  <si>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</si>
  <si>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</si>
  <si>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</si>
  <si>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</si>
  <si>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</si>
  <si>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</si>
  <si>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</si>
  <si>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</si>
  <si>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</si>
  <si>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</si>
  <si>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</si>
  <si>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</si>
  <si>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</si>
  <si>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</si>
  <si>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</si>
  <si>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</si>
  <si>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</si>
  <si>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</si>
  <si>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</si>
  <si>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</si>
  <si>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</si>
  <si>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</si>
  <si>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</si>
  <si>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</si>
  <si>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</si>
  <si>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</si>
  <si>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</si>
  <si>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</si>
  <si>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</si>
  <si>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</si>
  <si>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</si>
  <si>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</si>
  <si>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</si>
  <si>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</si>
  <si>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</si>
  <si>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</si>
  <si>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</si>
  <si>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</si>
  <si>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</si>
  <si>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</si>
  <si>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</si>
  <si>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</si>
  <si>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</si>
  <si>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</si>
  <si>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</si>
  <si>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</si>
  <si>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</si>
  <si>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</si>
  <si>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</si>
  <si>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</si>
  <si>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</si>
  <si>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</si>
  <si>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</si>
  <si>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</si>
  <si>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</si>
  <si>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</si>
  <si>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</si>
  <si>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</si>
  <si>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</si>
  <si>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</si>
  <si>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</si>
  <si>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</si>
  <si>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</si>
  <si>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</si>
  <si>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</si>
  <si>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</si>
  <si>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</si>
  <si>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</si>
  <si>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</si>
  <si>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</si>
  <si>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</si>
  <si>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</si>
  <si>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</si>
  <si>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</si>
  <si>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</si>
  <si>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</si>
  <si>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</si>
  <si>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</si>
  <si>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</si>
  <si>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</si>
  <si>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</si>
  <si>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</si>
  <si>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</si>
  <si>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</si>
  <si>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</si>
  <si>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</si>
  <si>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</si>
  <si>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</si>
  <si>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</si>
  <si>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</si>
  <si>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</si>
  <si>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</si>
  <si>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</si>
  <si>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</si>
  <si>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</si>
  <si>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</si>
  <si>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</si>
  <si>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</si>
  <si>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</si>
  <si>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</si>
  <si>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</si>
  <si>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</si>
  <si>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</si>
  <si>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</si>
  <si>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</si>
  <si>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</si>
  <si>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</si>
  <si>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</si>
  <si>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</si>
  <si>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</si>
  <si>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</si>
  <si>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</si>
  <si>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</si>
  <si>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</si>
  <si>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</si>
  <si>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</si>
  <si>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</si>
  <si>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</si>
  <si>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</si>
  <si>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</si>
  <si>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</si>
  <si>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</si>
  <si>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</si>
  <si>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</si>
  <si>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</si>
  <si>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</si>
  <si>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</si>
  <si>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</si>
  <si>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</si>
  <si>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</si>
  <si>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</si>
  <si>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</si>
  <si>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</si>
  <si>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</si>
  <si>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</si>
  <si>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</si>
  <si>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</si>
  <si>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</si>
  <si>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</si>
  <si>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</si>
  <si>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</si>
  <si>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</si>
  <si>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</si>
  <si>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</si>
  <si>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</si>
  <si>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</si>
  <si>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</si>
  <si>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</si>
  <si>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</si>
  <si>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</si>
  <si>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</si>
  <si>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</si>
  <si>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</si>
  <si>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</si>
  <si>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</si>
  <si>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</si>
  <si>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</si>
  <si>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</si>
  <si>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</si>
  <si>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</si>
  <si>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</si>
  <si>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</si>
  <si>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</si>
  <si>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</si>
  <si>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</si>
  <si>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</si>
  <si>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</si>
  <si>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</si>
  <si>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</si>
  <si>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</si>
  <si>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</si>
  <si>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</si>
  <si>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</si>
  <si>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</si>
  <si>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</si>
  <si>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</si>
  <si>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</si>
  <si>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</si>
  <si>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</si>
  <si>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</si>
  <si>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</si>
  <si>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</si>
  <si>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</si>
  <si>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</si>
  <si>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</si>
  <si>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</si>
  <si>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</si>
  <si>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</si>
  <si>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</si>
  <si>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</si>
  <si>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</si>
  <si>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</si>
  <si>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</si>
  <si>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</si>
  <si>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</si>
  <si>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</si>
  <si>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</si>
  <si>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</si>
  <si>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</si>
  <si>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</si>
  <si>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</si>
  <si>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</si>
  <si>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</si>
  <si>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</si>
  <si>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</si>
  <si>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</si>
  <si>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</si>
  <si>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</si>
  <si>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</si>
  <si>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</si>
  <si>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</si>
  <si>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</si>
  <si>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</si>
  <si>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</si>
  <si>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</si>
  <si>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</si>
  <si>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</si>
  <si>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</si>
  <si>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</si>
  <si>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</si>
  <si>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</si>
  <si>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</si>
  <si>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</si>
  <si>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</si>
  <si>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</si>
  <si>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</si>
  <si>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</si>
  <si>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</si>
  <si>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</si>
  <si>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</si>
  <si>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</si>
  <si>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</si>
  <si>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</si>
  <si>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</si>
  <si>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</si>
  <si>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</si>
  <si>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</si>
  <si>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</si>
  <si>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</si>
  <si>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</si>
  <si>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</si>
  <si>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</si>
  <si>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</si>
  <si>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</si>
  <si>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</si>
  <si>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</si>
  <si>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</si>
  <si>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</si>
  <si>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</si>
  <si>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</si>
  <si>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</si>
  <si>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</si>
  <si>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</si>
  <si>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</si>
  <si>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</si>
  <si>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</si>
  <si>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</si>
  <si>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</si>
  <si>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</si>
  <si>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</si>
  <si>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</si>
  <si>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</si>
  <si>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</si>
  <si>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</si>
  <si>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</si>
  <si>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</si>
  <si>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</si>
  <si>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</si>
  <si>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</si>
  <si>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</si>
  <si>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</si>
  <si>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</si>
  <si>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</si>
  <si>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</si>
  <si>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</si>
  <si>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</si>
  <si>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</si>
  <si>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</si>
  <si>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</si>
  <si>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</si>
  <si>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</si>
  <si>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</si>
  <si>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</si>
  <si>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</si>
  <si>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</si>
  <si>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</si>
  <si>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</si>
  <si>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</si>
  <si>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</si>
  <si>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</si>
  <si>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</si>
  <si>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</si>
  <si>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</si>
  <si>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</si>
  <si>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</si>
  <si>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</si>
  <si>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</si>
  <si>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</si>
  <si>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</si>
  <si>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</si>
  <si>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</si>
  <si>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</si>
  <si>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</si>
  <si>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</si>
  <si>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</si>
  <si>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</si>
  <si>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</si>
  <si>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</si>
  <si>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</si>
  <si>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</si>
  <si>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</si>
  <si>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</si>
  <si>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</si>
  <si>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</si>
  <si>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</si>
  <si>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</si>
  <si>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</si>
  <si>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</si>
  <si>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</si>
  <si>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</si>
  <si>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</si>
  <si>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</si>
  <si>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</si>
  <si>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</si>
  <si>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</si>
  <si>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</si>
  <si>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</si>
  <si>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</si>
  <si>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</si>
  <si>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</si>
  <si>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</si>
  <si>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</si>
  <si>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</si>
  <si>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</si>
  <si>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</si>
  <si>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</si>
  <si>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</si>
  <si>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</si>
  <si>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</si>
  <si>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</si>
  <si>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</si>
  <si>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</si>
  <si>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</si>
  <si>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</si>
  <si>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</si>
  <si>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</si>
  <si>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</si>
  <si>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</si>
  <si>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</si>
  <si>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</si>
  <si>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</si>
  <si>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</si>
  <si>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</si>
  <si>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</si>
  <si>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</si>
  <si>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</si>
  <si>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</si>
  <si>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</si>
  <si>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</si>
  <si>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</si>
  <si>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</si>
  <si>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</si>
  <si>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</si>
  <si>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</si>
  <si>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</si>
  <si>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</si>
  <si>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</si>
  <si>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</si>
  <si>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</si>
  <si>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</si>
  <si>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</si>
  <si>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</si>
  <si>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</si>
  <si>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</si>
  <si>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</si>
  <si>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</si>
  <si>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</si>
  <si>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</si>
  <si>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</si>
  <si>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</si>
  <si>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</si>
  <si>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</si>
  <si>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</si>
  <si>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</si>
  <si>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</si>
  <si>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</si>
  <si>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</si>
  <si>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</si>
  <si>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</si>
  <si>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</si>
  <si>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</si>
  <si>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</si>
  <si>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</si>
  <si>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</si>
  <si>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</si>
  <si>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</si>
  <si>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</si>
  <si>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</si>
  <si>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</si>
  <si>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</si>
  <si>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</si>
  <si>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</si>
  <si>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</si>
  <si>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</si>
  <si>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</si>
  <si>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</si>
  <si>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</si>
  <si>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</si>
  <si>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</si>
  <si>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</si>
  <si>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</si>
  <si>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</si>
  <si>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</si>
  <si>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</si>
  <si>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</si>
  <si>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</si>
  <si>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</si>
  <si>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</si>
  <si>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</si>
  <si>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</si>
  <si>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</si>
  <si>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</si>
  <si>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</si>
  <si>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</si>
  <si>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</si>
  <si>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</si>
  <si>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</si>
  <si>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</si>
  <si>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</si>
  <si>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</si>
  <si>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</si>
  <si>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</si>
  <si>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</si>
  <si>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</si>
  <si>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</si>
  <si>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</si>
  <si>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</si>
  <si>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</si>
  <si>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</si>
  <si>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</si>
  <si>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</si>
  <si>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</si>
  <si>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</si>
  <si>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</si>
  <si>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</si>
  <si>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</si>
  <si>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</si>
  <si>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</si>
  <si>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</si>
  <si>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</si>
  <si>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</si>
  <si>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</si>
  <si>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</si>
  <si>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</si>
  <si>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</si>
  <si>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</si>
  <si>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</si>
  <si>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</si>
  <si>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</si>
  <si>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</si>
  <si>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</si>
  <si>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</si>
  <si>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</si>
  <si>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</si>
  <si>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</si>
  <si>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</si>
  <si>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</si>
  <si>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</si>
  <si>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</si>
  <si>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</si>
  <si>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</si>
  <si>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</si>
  <si>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</si>
  <si>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</si>
  <si>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</si>
  <si>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</si>
  <si>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</si>
  <si>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</si>
  <si>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</si>
  <si>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</si>
  <si>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</si>
  <si>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</si>
  <si>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</si>
  <si>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</si>
  <si>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</si>
  <si>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</si>
  <si>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</si>
  <si>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</si>
  <si>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</si>
  <si>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</si>
  <si>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</si>
  <si>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</si>
  <si>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</si>
  <si>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</si>
  <si>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</si>
  <si>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</si>
  <si>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</si>
  <si>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</si>
  <si>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</si>
  <si>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</si>
  <si>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</si>
  <si>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</si>
  <si>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</si>
  <si>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</si>
  <si>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</si>
  <si>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</si>
  <si>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</si>
  <si>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</si>
  <si>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</si>
  <si>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</si>
  <si>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</si>
  <si>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</si>
  <si>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</si>
  <si>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</si>
  <si>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</si>
  <si>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</si>
  <si>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</si>
  <si>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</si>
  <si>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</si>
  <si>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</si>
  <si>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</si>
  <si>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</si>
  <si>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</si>
  <si>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</si>
  <si>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</si>
  <si>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</si>
  <si>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</si>
  <si>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</si>
  <si>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</si>
  <si>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</si>
  <si>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</si>
  <si>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</si>
  <si>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</si>
  <si>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</si>
  <si>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</si>
  <si>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</si>
  <si>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</si>
  <si>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</si>
  <si>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</si>
  <si>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</si>
  <si>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</si>
  <si>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</si>
  <si>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</si>
  <si>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</si>
  <si>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</si>
  <si>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</si>
  <si>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</si>
  <si>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</si>
  <si>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</si>
  <si>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</si>
  <si>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</si>
  <si>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</si>
  <si>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</si>
  <si>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</si>
  <si>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</si>
  <si>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</si>
  <si>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</si>
  <si>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</si>
  <si>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</si>
  <si>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</si>
  <si>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</si>
  <si>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</si>
  <si>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</si>
  <si>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</si>
  <si>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</si>
  <si>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</si>
  <si>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</si>
  <si>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</si>
  <si>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</si>
  <si>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</si>
  <si>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</si>
  <si>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</si>
  <si>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</si>
  <si>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</si>
  <si>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</si>
  <si>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</si>
  <si>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</si>
  <si>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</si>
  <si>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</si>
  <si>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</si>
  <si>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</si>
  <si>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</si>
  <si>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</si>
  <si>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</si>
  <si>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</si>
  <si>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</si>
  <si>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</si>
  <si>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</si>
  <si>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</si>
  <si>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</si>
  <si>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</si>
  <si>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</si>
  <si>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</si>
  <si>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</si>
  <si>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</si>
  <si>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</si>
  <si>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</si>
  <si>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</si>
  <si>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</si>
  <si>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</si>
  <si>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</si>
  <si>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</si>
  <si>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</si>
  <si>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</si>
  <si>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</si>
  <si>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</si>
  <si>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</si>
  <si>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</si>
  <si>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</si>
  <si>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</si>
  <si>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</si>
  <si>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</si>
  <si>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</si>
  <si>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</si>
  <si>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</si>
  <si>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</si>
  <si>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</si>
  <si>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</si>
  <si>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</si>
  <si>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</si>
  <si>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</si>
  <si>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</si>
  <si>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</si>
  <si>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</si>
  <si>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</si>
  <si>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</si>
  <si>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</si>
  <si>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</si>
  <si>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</si>
  <si>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</si>
  <si>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</si>
  <si>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</si>
  <si>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</si>
  <si>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</si>
  <si>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</si>
  <si>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</si>
  <si>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</si>
  <si>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</si>
  <si>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</si>
  <si>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</si>
  <si>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</si>
  <si>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</si>
  <si>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</si>
  <si>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</si>
  <si>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</si>
  <si>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</si>
  <si>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</si>
  <si>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</si>
  <si>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</si>
  <si>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</si>
  <si>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</si>
  <si>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</si>
  <si>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</si>
  <si>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</si>
  <si>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</si>
  <si>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</si>
  <si>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</si>
  <si>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</si>
  <si>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</si>
  <si>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</si>
  <si>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</si>
  <si>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</si>
  <si>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</si>
  <si>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</si>
  <si>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</si>
  <si>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</si>
  <si>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</si>
  <si>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</si>
  <si>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</si>
  <si>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</si>
  <si>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</si>
  <si>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</si>
  <si>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</si>
  <si>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</si>
  <si>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</si>
  <si>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</si>
  <si>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</si>
  <si>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</si>
  <si>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</si>
  <si>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</si>
  <si>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</si>
  <si>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</si>
  <si>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</si>
  <si>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</si>
  <si>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</si>
  <si>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</si>
  <si>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</si>
  <si>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</si>
  <si>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</si>
  <si>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</si>
  <si>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</si>
  <si>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</si>
  <si>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</si>
  <si>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</si>
  <si>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</si>
  <si>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</si>
  <si>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</si>
  <si>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</si>
  <si>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</si>
  <si>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</si>
  <si>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</si>
  <si>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</si>
  <si>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</si>
  <si>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</si>
  <si>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</si>
  <si>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</si>
  <si>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</si>
  <si>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</si>
  <si>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</si>
  <si>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</si>
  <si>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</si>
  <si>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</si>
  <si>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</si>
  <si>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</si>
  <si>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</si>
  <si>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</si>
  <si>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</si>
  <si>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</si>
  <si>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</si>
  <si>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</si>
  <si>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</si>
  <si>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</si>
  <si>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</si>
  <si>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</si>
  <si>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</si>
  <si>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</si>
  <si>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</si>
  <si>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</si>
  <si>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</si>
  <si>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</si>
  <si>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</si>
  <si>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</si>
  <si>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</si>
  <si>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</si>
  <si>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</si>
  <si>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</si>
  <si>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</si>
  <si>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</si>
  <si>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</si>
  <si>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</si>
  <si>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</si>
  <si>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</si>
  <si>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</si>
  <si>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</si>
  <si>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</si>
  <si>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</si>
  <si>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</si>
  <si>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</si>
  <si>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</si>
  <si>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</si>
  <si>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</si>
  <si>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</si>
  <si>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</si>
  <si>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</si>
  <si>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</si>
  <si>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</si>
  <si>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</si>
  <si>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</si>
  <si>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</si>
  <si>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</si>
  <si>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</si>
  <si>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</si>
  <si>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</si>
  <si>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</si>
  <si>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</si>
  <si>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</si>
  <si>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</si>
  <si>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</si>
  <si>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</si>
  <si>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</si>
  <si>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</si>
  <si>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</si>
  <si>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</si>
  <si>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</si>
  <si>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</si>
  <si>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</si>
  <si>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</si>
  <si>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</si>
  <si>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</si>
  <si>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</si>
  <si>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</si>
  <si>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</si>
  <si>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</si>
  <si>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</si>
  <si>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</si>
  <si>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</si>
  <si>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</si>
  <si>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</si>
  <si>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</si>
  <si>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</si>
  <si>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</si>
  <si>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</si>
  <si>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</si>
  <si>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</si>
  <si>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</si>
  <si>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</si>
  <si>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</si>
  <si>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</si>
  <si>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</si>
  <si>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</si>
  <si>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</si>
  <si>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</si>
  <si>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</si>
  <si>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</si>
  <si>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</si>
  <si>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</si>
  <si>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</si>
  <si>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</si>
  <si>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</si>
  <si>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</si>
  <si>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</si>
  <si>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</si>
  <si>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</si>
  <si>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</si>
  <si>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</si>
  <si>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</si>
  <si>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</si>
  <si>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</si>
  <si>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</si>
  <si>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</si>
  <si>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</si>
  <si>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</si>
  <si>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</si>
  <si>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</si>
  <si>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</si>
  <si>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</si>
  <si>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</si>
  <si>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</si>
  <si>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</si>
  <si>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</si>
  <si>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</si>
  <si>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</si>
  <si>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</si>
  <si>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</si>
  <si>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</si>
  <si>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</si>
  <si>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</si>
  <si>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</si>
  <si>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</si>
  <si>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</si>
  <si>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</si>
  <si>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</si>
  <si>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</si>
  <si>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</si>
  <si>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</si>
  <si>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</si>
  <si>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</si>
  <si>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</si>
  <si>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</si>
  <si>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</si>
  <si>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</si>
  <si>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</si>
  <si>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</si>
  <si>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</si>
  <si>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</si>
  <si>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</si>
  <si>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</si>
  <si>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</si>
  <si>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</si>
  <si>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</si>
  <si>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</si>
  <si>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</si>
  <si>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</si>
  <si>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</si>
  <si>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</si>
  <si>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</si>
  <si>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</si>
  <si>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</si>
  <si>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</si>
  <si>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</si>
  <si>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</si>
  <si>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</si>
  <si>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</si>
  <si>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</si>
  <si>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</si>
  <si>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</si>
  <si>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</si>
  <si>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</si>
  <si>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</si>
  <si>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</si>
  <si>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</si>
  <si>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</si>
  <si>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</si>
  <si>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</si>
  <si>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</si>
  <si>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</si>
  <si>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</si>
  <si>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</si>
  <si>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</si>
  <si>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</si>
  <si>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</si>
  <si>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</si>
  <si>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</si>
  <si>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</si>
  <si>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</si>
  <si>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</si>
  <si>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</si>
  <si>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</si>
  <si>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</si>
  <si>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</si>
  <si>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</si>
  <si>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</si>
  <si>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</si>
  <si>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</si>
  <si>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</si>
  <si>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</si>
  <si>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</si>
  <si>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</si>
  <si>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</si>
  <si>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</si>
  <si>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</si>
  <si>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</si>
  <si>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</si>
  <si>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</si>
  <si>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</si>
  <si>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</si>
  <si>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</si>
  <si>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</si>
  <si>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</si>
  <si>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</si>
  <si>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</si>
  <si>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</si>
  <si>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</si>
  <si>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</si>
  <si>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</si>
  <si>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</si>
  <si>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</si>
  <si>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</si>
  <si>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</si>
  <si>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</si>
  <si>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</si>
  <si>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</si>
  <si>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</si>
  <si>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</si>
  <si>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</si>
  <si>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</si>
  <si>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</si>
  <si>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</si>
  <si>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</si>
  <si>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</si>
  <si>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</si>
  <si>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</si>
  <si>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</si>
  <si>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</si>
  <si>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</si>
  <si>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</si>
  <si>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</si>
  <si>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</si>
  <si>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</si>
  <si>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</si>
  <si>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</si>
  <si>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</si>
  <si>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</si>
  <si>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</si>
  <si>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</si>
  <si>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</si>
  <si>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</si>
  <si>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</si>
  <si>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</si>
  <si>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</si>
  <si>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</si>
  <si>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</si>
  <si>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</si>
  <si>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</si>
  <si>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</si>
  <si>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</si>
  <si>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</si>
  <si>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</si>
  <si>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</si>
  <si>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</si>
  <si>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</si>
  <si>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</si>
  <si>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</si>
  <si>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</si>
  <si>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</si>
  <si>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</si>
  <si>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</si>
  <si>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</si>
  <si>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</si>
  <si>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</si>
  <si>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</si>
  <si>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</si>
  <si>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</si>
  <si>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</si>
  <si>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</si>
  <si>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</si>
  <si>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</si>
  <si>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</si>
  <si>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</si>
  <si>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</si>
  <si>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</si>
  <si>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</si>
  <si>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</si>
  <si>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</si>
  <si>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</si>
  <si>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</si>
  <si>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</si>
  <si>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</si>
  <si>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</si>
  <si>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</si>
  <si>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</si>
  <si>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</si>
  <si>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</si>
  <si>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</si>
  <si>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</si>
  <si>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</si>
  <si>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</si>
  <si>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</si>
  <si>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</si>
  <si>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</si>
  <si>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</si>
  <si>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</si>
  <si>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</si>
  <si>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</si>
  <si>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</si>
  <si>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</si>
  <si>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</si>
  <si>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</si>
  <si>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</si>
  <si>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</si>
  <si>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</si>
  <si>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</si>
  <si>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</si>
  <si>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</si>
  <si>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</si>
  <si>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</si>
  <si>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</si>
  <si>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</si>
  <si>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</si>
  <si>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</si>
  <si>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</si>
  <si>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</si>
  <si>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</si>
  <si>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</si>
  <si>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</si>
  <si>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</si>
  <si>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</si>
  <si>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</si>
  <si>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</si>
  <si>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</si>
  <si>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</si>
  <si>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</si>
  <si>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</si>
  <si>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</si>
  <si>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</si>
  <si>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</si>
  <si>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</si>
  <si>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</si>
  <si>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</si>
  <si>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</si>
  <si>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</si>
  <si>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</si>
  <si>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</si>
  <si>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</si>
  <si>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</si>
  <si>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</si>
  <si>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</si>
  <si>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</si>
  <si>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</si>
  <si>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</si>
  <si>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</si>
  <si>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</si>
  <si>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</si>
  <si>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</si>
  <si>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</si>
  <si>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</si>
  <si>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</si>
  <si>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</si>
  <si>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</si>
  <si>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</si>
  <si>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</si>
  <si>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</si>
  <si>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</si>
  <si>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</si>
  <si>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</si>
  <si>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</si>
  <si>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</si>
  <si>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</si>
  <si>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</si>
  <si>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</si>
  <si>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</si>
  <si>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</si>
  <si>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</si>
  <si>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</si>
  <si>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</si>
  <si>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</si>
  <si>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</si>
  <si>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</si>
  <si>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</si>
  <si>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</si>
  <si>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</si>
  <si>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</si>
  <si>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</si>
  <si>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</si>
  <si>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</si>
  <si>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</si>
  <si>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</si>
  <si>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</si>
  <si>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</si>
  <si>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</si>
  <si>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</si>
  <si>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</si>
  <si>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</si>
  <si>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</si>
  <si>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</si>
  <si>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</si>
  <si>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</si>
  <si>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</si>
  <si>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</si>
  <si>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</si>
  <si>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</si>
  <si>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</si>
  <si>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</si>
  <si>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</si>
  <si>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</si>
  <si>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</si>
  <si>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</si>
  <si>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</si>
  <si>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</si>
  <si>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</si>
  <si>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</si>
  <si>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</si>
  <si>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</si>
  <si>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</si>
  <si>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</si>
  <si>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</si>
  <si>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</si>
  <si>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</si>
  <si>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</si>
  <si>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</si>
  <si>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</si>
  <si>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</si>
  <si>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</si>
  <si>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</si>
  <si>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</si>
  <si>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</si>
  <si>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</si>
  <si>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</si>
  <si>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</si>
  <si>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</si>
  <si>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</si>
  <si>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</si>
  <si>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</si>
  <si>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</si>
  <si>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</si>
  <si>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</si>
  <si>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</si>
  <si>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</si>
  <si>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</si>
  <si>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</si>
  <si>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</si>
  <si>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</si>
  <si>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</si>
  <si>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</si>
  <si>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</si>
  <si>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</si>
  <si>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</si>
  <si>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</si>
  <si>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</si>
  <si>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</si>
  <si>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</si>
  <si>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</si>
  <si>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</si>
  <si>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</si>
  <si>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</si>
  <si>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</si>
  <si>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</si>
  <si>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</si>
  <si>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</si>
  <si>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</si>
  <si>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</si>
  <si>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</si>
  <si>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</si>
  <si>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</si>
  <si>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</si>
  <si>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</si>
  <si>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</si>
  <si>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</si>
  <si>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</si>
  <si>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</si>
  <si>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</si>
  <si>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</si>
  <si>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</si>
  <si>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</si>
  <si>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</si>
  <si>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</si>
  <si>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</si>
  <si>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</si>
  <si>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</si>
  <si>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</si>
  <si>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</si>
  <si>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</si>
  <si>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</si>
  <si>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</si>
  <si>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</si>
  <si>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</si>
  <si>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</si>
  <si>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</si>
  <si>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</si>
  <si>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</si>
  <si>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</si>
  <si>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</si>
  <si>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</si>
  <si>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</si>
  <si>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</si>
  <si>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</si>
  <si>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</si>
  <si>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</si>
  <si>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</si>
  <si>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</si>
  <si>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</si>
  <si>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</si>
  <si>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</si>
  <si>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</si>
  <si>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</si>
  <si>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</si>
  <si>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</si>
  <si>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</si>
  <si>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</si>
  <si>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</si>
  <si>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</si>
  <si>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</si>
  <si>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</si>
  <si>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</si>
  <si>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</si>
  <si>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</si>
  <si>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</si>
  <si>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</si>
  <si>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</si>
  <si>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</si>
  <si>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</si>
  <si>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</si>
  <si>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</si>
  <si>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</si>
  <si>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</si>
  <si>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</si>
  <si>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</si>
  <si>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</si>
  <si>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</si>
  <si>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</si>
  <si>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</si>
  <si>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</si>
  <si>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</si>
  <si>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</si>
  <si>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</si>
  <si>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</si>
  <si>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</si>
  <si>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</si>
  <si>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</si>
  <si>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</si>
  <si>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</si>
  <si>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</si>
  <si>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</si>
  <si>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</si>
  <si>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</si>
  <si>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</si>
  <si>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</si>
  <si>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</si>
  <si>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</si>
  <si>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</si>
  <si>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</si>
  <si>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</si>
  <si>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</si>
  <si>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</si>
  <si>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</si>
  <si>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</si>
  <si>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</si>
  <si>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</si>
  <si>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</si>
  <si>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</si>
  <si>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</si>
  <si>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</si>
  <si>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</si>
  <si>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</si>
  <si>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</si>
  <si>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</si>
  <si>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</si>
  <si>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</si>
  <si>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</si>
  <si>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</si>
  <si>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</si>
  <si>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</si>
  <si>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</si>
  <si>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</si>
  <si>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</si>
  <si>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</si>
  <si>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</si>
  <si>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</si>
  <si>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</si>
  <si>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</si>
  <si>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</si>
  <si>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</si>
  <si>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</si>
  <si>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</si>
  <si>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</si>
  <si>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</si>
  <si>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</si>
  <si>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</si>
  <si>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</si>
  <si>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</si>
  <si>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</si>
  <si>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</si>
  <si>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</si>
  <si>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</si>
  <si>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</si>
  <si>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</si>
  <si>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</si>
  <si>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</si>
  <si>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</si>
  <si>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</si>
  <si>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</si>
  <si>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</si>
  <si>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</si>
  <si>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</si>
  <si>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</si>
  <si>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</si>
  <si>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</si>
  <si>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</si>
  <si>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</si>
  <si>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</si>
  <si>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</si>
  <si>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</si>
  <si>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</si>
  <si>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</si>
  <si>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</si>
  <si>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</si>
  <si>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</si>
  <si>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</si>
  <si>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</si>
  <si>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</si>
  <si>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</si>
  <si>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</si>
  <si>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</si>
  <si>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</si>
  <si>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</si>
  <si>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</si>
  <si>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</si>
  <si>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</si>
  <si>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</si>
  <si>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</si>
  <si>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</si>
  <si>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</si>
  <si>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</si>
  <si>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</si>
  <si>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</si>
  <si>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</si>
  <si>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</si>
  <si>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</si>
  <si>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</si>
  <si>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</si>
  <si>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</si>
  <si>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</si>
  <si>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</si>
  <si>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</si>
  <si>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</si>
  <si>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</si>
  <si>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</si>
  <si>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</si>
  <si>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</si>
  <si>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</si>
  <si>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</si>
  <si>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</si>
  <si>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</si>
  <si>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</si>
  <si>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</si>
  <si>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</si>
  <si>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</si>
  <si>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</si>
  <si>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</si>
  <si>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</si>
  <si>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</si>
  <si>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</si>
  <si>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</si>
  <si>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</si>
  <si>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</si>
  <si>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</si>
  <si>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</si>
  <si>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</si>
  <si>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</si>
  <si>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</si>
  <si>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</si>
  <si>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</si>
  <si>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</si>
  <si>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</si>
  <si>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</si>
  <si>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</si>
  <si>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</si>
  <si>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</si>
  <si>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</si>
  <si>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</si>
  <si>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</si>
  <si>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</si>
  <si>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</si>
  <si>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</si>
  <si>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</si>
  <si>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</si>
  <si>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</si>
  <si>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</si>
  <si>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</si>
  <si>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</si>
  <si>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</si>
  <si>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</si>
  <si>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</si>
  <si>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</si>
  <si>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</si>
  <si>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</si>
  <si>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</si>
  <si>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</si>
  <si>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</si>
  <si>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</si>
  <si>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</si>
  <si>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</si>
  <si>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</si>
  <si>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</si>
  <si>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</si>
  <si>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</si>
  <si>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</si>
  <si>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</si>
  <si>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</si>
  <si>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</si>
  <si>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</si>
  <si>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</si>
  <si>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</si>
  <si>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</si>
  <si>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</si>
  <si>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</si>
  <si>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</si>
  <si>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</si>
  <si>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</si>
  <si>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</si>
  <si>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</si>
  <si>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</si>
  <si>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</si>
  <si>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</si>
  <si>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</si>
  <si>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</si>
  <si>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</si>
  <si>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</si>
  <si>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</si>
  <si>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</si>
  <si>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</si>
  <si>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</si>
  <si>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</si>
  <si>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</si>
  <si>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</si>
  <si>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</si>
  <si>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</si>
  <si>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</si>
  <si>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</si>
  <si>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</si>
  <si>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</si>
  <si>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</si>
  <si>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</si>
  <si>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</si>
  <si>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</si>
  <si>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</si>
  <si>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</si>
  <si>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</si>
  <si>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</si>
  <si>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</si>
  <si>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</si>
  <si>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</si>
  <si>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</si>
  <si>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</si>
  <si>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</si>
  <si>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</si>
  <si>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</si>
  <si>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</si>
  <si>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</si>
  <si>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</si>
  <si>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</si>
  <si>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</si>
  <si>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</si>
  <si>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</si>
  <si>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</si>
  <si>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</si>
  <si>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</si>
  <si>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</si>
  <si>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</si>
  <si>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</si>
  <si>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</si>
  <si>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</si>
  <si>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</si>
  <si>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</si>
  <si>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</si>
  <si>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</si>
  <si>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</si>
  <si>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</si>
  <si>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</si>
  <si>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</si>
  <si>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</si>
  <si>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</si>
  <si>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</si>
  <si>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</si>
  <si>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</si>
  <si>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</si>
  <si>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</si>
  <si>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</si>
  <si>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</si>
  <si>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</si>
  <si>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</si>
  <si>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</si>
  <si>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</si>
  <si>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</si>
  <si>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</si>
  <si>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</si>
  <si>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</si>
  <si>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</si>
  <si>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</si>
  <si>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</si>
  <si>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</si>
  <si>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</si>
  <si>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</si>
  <si>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</si>
  <si>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</si>
  <si>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</si>
  <si>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</si>
  <si>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</si>
  <si>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</si>
  <si>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</si>
  <si>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</si>
  <si>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</si>
  <si>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</si>
  <si>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</si>
  <si>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</si>
  <si>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</si>
  <si>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</si>
  <si>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</si>
  <si>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</si>
  <si>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</si>
  <si>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</si>
  <si>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</si>
  <si>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</si>
  <si>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</si>
  <si>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</si>
  <si>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</si>
  <si>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</si>
  <si>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</si>
  <si>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</si>
  <si>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</si>
  <si>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</si>
  <si>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</si>
  <si>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</si>
  <si>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</si>
  <si>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</si>
  <si>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</si>
  <si>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</si>
  <si>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</si>
  <si>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</si>
  <si>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</si>
  <si>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</si>
  <si>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</si>
  <si>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</si>
  <si>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</si>
  <si>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</si>
  <si>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</si>
  <si>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</si>
  <si>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</si>
  <si>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</si>
  <si>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</si>
  <si>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</si>
  <si>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</si>
  <si>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</si>
  <si>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</si>
  <si>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</si>
  <si>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</si>
  <si>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</si>
  <si>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</si>
  <si>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</si>
  <si>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</si>
  <si>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</si>
  <si>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</si>
  <si>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</si>
  <si>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</si>
  <si>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</si>
  <si>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</si>
  <si>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</si>
  <si>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</si>
  <si>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</si>
  <si>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</si>
  <si>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</si>
  <si>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</si>
  <si>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</si>
  <si>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</si>
  <si>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</si>
  <si>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</si>
  <si>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</si>
  <si>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</si>
  <si>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</si>
  <si>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</si>
  <si>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</si>
  <si>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</si>
  <si>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</si>
  <si>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</si>
  <si>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</si>
  <si>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</si>
  <si>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</si>
  <si>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</si>
  <si>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</si>
  <si>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</si>
  <si>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</si>
  <si>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</si>
  <si>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</si>
  <si>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</si>
  <si>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</si>
  <si>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</si>
  <si>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</si>
  <si>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</si>
  <si>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</si>
  <si>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</si>
  <si>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</si>
  <si>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</si>
  <si>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</si>
  <si>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</si>
  <si>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</si>
  <si>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</si>
  <si>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</si>
  <si>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</si>
  <si>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</si>
  <si>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</si>
  <si>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</si>
  <si>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</si>
  <si>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</si>
  <si>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</si>
  <si>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</si>
  <si>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</si>
  <si>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</si>
  <si>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</si>
  <si>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</si>
  <si>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</si>
  <si>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</si>
  <si>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</si>
  <si>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</si>
  <si>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</si>
  <si>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</si>
  <si>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</si>
  <si>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</si>
  <si>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</si>
  <si>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</si>
  <si>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</si>
  <si>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</si>
  <si>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</si>
  <si>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</si>
  <si>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</si>
  <si>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</si>
  <si>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</si>
  <si>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</si>
  <si>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</si>
  <si>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</si>
  <si>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</si>
  <si>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</si>
  <si>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</si>
  <si>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</si>
  <si>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</si>
  <si>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</si>
  <si>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</si>
  <si>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</si>
  <si>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</si>
  <si>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</si>
  <si>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</si>
  <si>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</si>
  <si>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</si>
  <si>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</si>
  <si>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</si>
  <si>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</si>
  <si>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</si>
  <si>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</si>
  <si>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</si>
  <si>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</si>
  <si>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</si>
  <si>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</si>
  <si>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</si>
  <si>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</si>
  <si>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</si>
  <si>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</si>
  <si>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</si>
  <si>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</si>
  <si>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</si>
  <si>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</si>
  <si>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</si>
  <si>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</si>
  <si>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</si>
  <si>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</si>
  <si>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</si>
  <si>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</si>
  <si>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</si>
  <si>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</si>
  <si>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</si>
  <si>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</si>
  <si>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</si>
  <si>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</si>
  <si>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</si>
  <si>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</si>
  <si>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</si>
  <si>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</si>
  <si>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</si>
  <si>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</si>
  <si>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</si>
  <si>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</si>
  <si>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</si>
  <si>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</si>
  <si>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</si>
  <si>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</si>
  <si>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</si>
  <si>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</si>
  <si>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</si>
  <si>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</si>
  <si>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</si>
  <si>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</si>
  <si>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</si>
  <si>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</si>
  <si>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</si>
  <si>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</si>
  <si>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</si>
  <si>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</si>
  <si>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</si>
  <si>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</si>
  <si>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</si>
  <si>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</si>
  <si>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</si>
  <si>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</si>
  <si>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</si>
  <si>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</si>
  <si>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</si>
  <si>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</si>
  <si>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</si>
  <si>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</si>
  <si>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</si>
  <si>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</si>
  <si>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</si>
  <si>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</si>
  <si>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</si>
  <si>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</si>
  <si>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</si>
  <si>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</si>
  <si>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</si>
  <si>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</si>
  <si>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</si>
  <si>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</si>
  <si>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</si>
  <si>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</si>
  <si>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</si>
  <si>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</si>
  <si>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</si>
  <si>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</si>
  <si>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</si>
  <si>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</si>
  <si>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</si>
  <si>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</si>
  <si>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</si>
  <si>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</si>
  <si>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</si>
  <si>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</si>
  <si>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</si>
  <si>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</si>
  <si>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</si>
  <si>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</si>
  <si>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</si>
  <si>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</si>
  <si>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</si>
  <si>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</si>
  <si>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</si>
  <si>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</si>
  <si>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</si>
  <si>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</si>
  <si>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</si>
  <si>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</si>
  <si>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</si>
  <si>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</si>
  <si>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</si>
  <si>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</si>
  <si>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</si>
  <si>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</si>
  <si>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</si>
  <si>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</si>
  <si>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</si>
  <si>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</si>
  <si>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</si>
  <si>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</si>
  <si>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</si>
  <si>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</si>
  <si>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</si>
  <si>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</si>
  <si>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</si>
  <si>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</si>
  <si>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</si>
  <si>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</si>
  <si>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</si>
  <si>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</si>
  <si>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</si>
  <si>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</si>
  <si>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</si>
  <si>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</si>
  <si>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</si>
  <si>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</si>
  <si>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</si>
  <si>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</si>
  <si>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</si>
  <si>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</si>
  <si>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</si>
  <si>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</si>
  <si>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</si>
  <si>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</si>
  <si>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</si>
  <si>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</si>
  <si>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</si>
  <si>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</si>
  <si>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</si>
  <si>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</si>
  <si>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</si>
  <si>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</si>
  <si>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</si>
  <si>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</si>
  <si>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</si>
  <si>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</si>
  <si>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</si>
  <si>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</si>
  <si>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</si>
  <si>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</si>
  <si>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</si>
  <si>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</si>
  <si>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</si>
  <si>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</si>
  <si>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</si>
  <si>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</si>
  <si>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</si>
  <si>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</si>
  <si>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</si>
  <si>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</si>
  <si>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</si>
  <si>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</si>
  <si>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</si>
  <si>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</si>
  <si>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</si>
  <si>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</si>
  <si>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</si>
  <si>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</si>
  <si>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</si>
  <si>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</si>
  <si>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</si>
  <si>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</si>
  <si>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</si>
  <si>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</si>
  <si>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</si>
  <si>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</si>
  <si>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</si>
  <si>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</si>
  <si>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</si>
  <si>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</si>
  <si>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</si>
  <si>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</si>
  <si>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</si>
  <si>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</si>
  <si>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</si>
  <si>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</si>
  <si>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</si>
  <si>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</si>
  <si>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</si>
  <si>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</si>
  <si>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</si>
  <si>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</si>
  <si>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</si>
  <si>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</si>
  <si>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</si>
  <si>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</si>
  <si>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</si>
  <si>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</si>
  <si>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</si>
  <si>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</si>
  <si>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</si>
  <si>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</si>
  <si>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</si>
  <si>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</si>
  <si>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</si>
  <si>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</si>
  <si>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</si>
  <si>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</si>
  <si>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</si>
  <si>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</si>
  <si>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</si>
  <si>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</si>
  <si>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</si>
  <si>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</si>
  <si>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</si>
  <si>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</si>
  <si>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</si>
  <si>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</si>
  <si>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</si>
  <si>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</si>
  <si>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</si>
  <si>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</si>
  <si>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</si>
  <si>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</si>
  <si>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</si>
  <si>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</si>
  <si>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</si>
  <si>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</si>
  <si>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</si>
  <si>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</si>
  <si>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</si>
  <si>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</si>
  <si>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</si>
  <si>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</si>
  <si>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</si>
  <si>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</si>
  <si>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</si>
  <si>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</si>
  <si>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</si>
  <si>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</si>
  <si>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</si>
  <si>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</si>
  <si>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</si>
  <si>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</si>
  <si>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</si>
  <si>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</si>
  <si>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</si>
  <si>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</si>
  <si>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</si>
  <si>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</si>
  <si>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</si>
  <si>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</si>
  <si>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</si>
  <si>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</si>
  <si>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</si>
  <si>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</si>
  <si>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</si>
  <si>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</si>
  <si>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</si>
  <si>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</si>
  <si>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</si>
  <si>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</si>
  <si>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</si>
  <si>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</si>
  <si>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</si>
  <si>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</si>
  <si>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</si>
  <si>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</si>
  <si>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</si>
  <si>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</si>
  <si>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</si>
  <si>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</si>
  <si>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</si>
  <si>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</si>
  <si>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</si>
  <si>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</si>
  <si>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</si>
  <si>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</si>
  <si>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</si>
  <si>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</si>
  <si>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</si>
  <si>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</si>
  <si>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</si>
  <si>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</si>
  <si>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</si>
  <si>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</si>
  <si>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</si>
  <si>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</si>
  <si>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</si>
  <si>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</si>
  <si>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</si>
  <si>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</si>
  <si>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</si>
  <si>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</si>
  <si>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</si>
  <si>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</si>
  <si>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</si>
  <si>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</si>
  <si>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</si>
  <si>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</si>
  <si>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</si>
  <si>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</si>
  <si>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</si>
  <si>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</si>
  <si>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</si>
  <si>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</si>
  <si>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</si>
  <si>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</si>
  <si>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</si>
  <si>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</si>
  <si>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</si>
  <si>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</si>
  <si>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</si>
  <si>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</si>
  <si>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</si>
  <si>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</si>
  <si>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</si>
  <si>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</si>
  <si>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</si>
  <si>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</si>
  <si>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</si>
  <si>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</si>
  <si>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</si>
  <si>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</si>
  <si>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</si>
  <si>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</si>
  <si>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</si>
  <si>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</si>
  <si>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</si>
  <si>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</si>
  <si>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</si>
  <si>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</si>
  <si>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</si>
  <si>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</si>
  <si>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</si>
  <si>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</si>
  <si>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</si>
  <si>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</si>
  <si>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</si>
  <si>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</si>
  <si>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</si>
  <si>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</si>
  <si>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</si>
  <si>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</si>
  <si>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</si>
  <si>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</si>
  <si>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</si>
  <si>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</si>
  <si>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</si>
  <si>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</si>
  <si>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</si>
  <si>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</si>
  <si>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</si>
  <si>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</si>
  <si>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</si>
  <si>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</si>
  <si>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</si>
  <si>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</si>
  <si>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</si>
  <si>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</si>
  <si>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</si>
  <si>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</si>
  <si>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</si>
  <si>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</si>
  <si>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</si>
  <si>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</si>
  <si>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</si>
  <si>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</si>
  <si>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</si>
  <si>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</si>
  <si>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</si>
  <si>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</si>
  <si>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</si>
  <si>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</si>
  <si>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</si>
  <si>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</si>
  <si>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</si>
  <si>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</si>
  <si>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</si>
  <si>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</si>
  <si>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</si>
  <si>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</si>
  <si>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</si>
  <si>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</si>
  <si>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</si>
  <si>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</si>
  <si>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</si>
  <si>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</si>
  <si>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</si>
  <si>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</si>
  <si>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</si>
  <si>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</si>
  <si>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</si>
  <si>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</si>
  <si>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</si>
  <si>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</si>
  <si>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</si>
  <si>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</si>
  <si>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</si>
  <si>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</si>
  <si>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</si>
  <si>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</si>
  <si>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</si>
  <si>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</si>
  <si>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</si>
  <si>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</si>
  <si>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</si>
  <si>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</si>
  <si>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</si>
  <si>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</si>
  <si>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</si>
  <si>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</si>
  <si>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</si>
  <si>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</si>
  <si>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</si>
  <si>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</si>
  <si>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</si>
  <si>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</si>
  <si>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</si>
  <si>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</si>
  <si>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</si>
  <si>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</si>
  <si>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</si>
  <si>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</si>
  <si>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</si>
  <si>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</si>
  <si>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</si>
  <si>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</si>
  <si>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</si>
  <si>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</si>
  <si>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</si>
  <si>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</si>
  <si>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</si>
  <si>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</si>
  <si>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</si>
  <si>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</si>
  <si>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</si>
  <si>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</si>
  <si>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</si>
  <si>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</si>
  <si>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</si>
  <si>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</si>
  <si>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</si>
  <si>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</si>
  <si>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</si>
  <si>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</si>
  <si>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</si>
  <si>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</si>
  <si>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</si>
  <si>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</si>
  <si>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</si>
  <si>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</si>
  <si>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</si>
  <si>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</si>
  <si>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</si>
  <si>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</si>
  <si>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</si>
  <si>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</si>
  <si>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</si>
  <si>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</si>
  <si>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</si>
  <si>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</si>
  <si>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</si>
  <si>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</si>
  <si>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</si>
  <si>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</si>
  <si>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</si>
  <si>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</si>
  <si>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</si>
  <si>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</si>
  <si>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</si>
  <si>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</si>
  <si>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</si>
  <si>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</si>
  <si>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</si>
  <si>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</si>
  <si>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</si>
  <si>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</si>
  <si>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</si>
  <si>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</si>
  <si>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</si>
  <si>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</si>
  <si>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</si>
  <si>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</si>
  <si>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</si>
  <si>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</si>
  <si>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</si>
  <si>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</si>
  <si>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</si>
  <si>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</si>
  <si>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</si>
  <si>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</si>
  <si>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</si>
  <si>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</si>
  <si>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</si>
  <si>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</si>
  <si>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</si>
  <si>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</si>
  <si>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</si>
  <si>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</si>
  <si>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</si>
  <si>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</si>
  <si>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</si>
  <si>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</si>
  <si>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</si>
  <si>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</si>
  <si>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</si>
  <si>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</si>
  <si>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</si>
  <si>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</si>
  <si>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</si>
  <si>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</si>
  <si>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</si>
  <si>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</si>
  <si>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</si>
  <si>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</si>
  <si>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</si>
  <si>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</si>
  <si>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</si>
  <si>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</si>
  <si>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</si>
  <si>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</si>
  <si>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</si>
  <si>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</si>
  <si>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</si>
  <si>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</si>
  <si>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</si>
  <si>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</si>
  <si>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</si>
  <si>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</si>
  <si>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</si>
  <si>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</si>
  <si>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</si>
  <si>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</si>
  <si>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</si>
  <si>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</si>
  <si>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</si>
  <si>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</si>
  <si>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</si>
  <si>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</si>
  <si>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</si>
  <si>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</si>
  <si>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</si>
  <si>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</si>
  <si>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</si>
  <si>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</si>
  <si>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</si>
  <si>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</si>
  <si>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</si>
  <si>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</si>
  <si>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</si>
  <si>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</si>
  <si>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</si>
  <si>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</si>
  <si>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</si>
  <si>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</si>
  <si>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</si>
  <si>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</si>
  <si>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</si>
  <si>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</si>
  <si>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</si>
  <si>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</si>
  <si>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</si>
  <si>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</si>
  <si>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</si>
  <si>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</si>
  <si>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</si>
  <si>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</si>
  <si>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</si>
  <si>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</si>
  <si>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</si>
  <si>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</si>
  <si>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</si>
  <si>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</si>
  <si>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</si>
  <si>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</si>
  <si>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</si>
  <si>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</si>
  <si>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</si>
  <si>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</si>
  <si>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</si>
  <si>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</si>
  <si>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</si>
  <si>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</si>
  <si>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</si>
  <si>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</si>
  <si>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</si>
  <si>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</si>
  <si>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</si>
  <si>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</si>
  <si>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</si>
  <si>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</si>
  <si>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</si>
  <si>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</si>
  <si>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</si>
  <si>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</si>
  <si>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</si>
  <si>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</si>
  <si>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</si>
  <si>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</si>
  <si>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</si>
  <si>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</si>
  <si>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</si>
  <si>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</si>
  <si>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</si>
  <si>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</si>
  <si>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</si>
  <si>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</si>
  <si>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</si>
  <si>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</si>
  <si>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</si>
  <si>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</si>
  <si>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</si>
  <si>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</si>
  <si>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</si>
  <si>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</si>
  <si>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</si>
  <si>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</si>
  <si>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</si>
  <si>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</si>
  <si>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</si>
  <si>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</si>
  <si>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</si>
  <si>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</si>
  <si>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</si>
  <si>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</si>
  <si>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</si>
  <si>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</si>
  <si>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</si>
  <si>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</si>
  <si>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</si>
  <si>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</si>
  <si>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</si>
  <si>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</si>
  <si>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</si>
  <si>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</si>
  <si>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</si>
  <si>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</si>
  <si>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</si>
  <si>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</si>
  <si>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</si>
  <si>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</si>
  <si>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</si>
  <si>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</si>
  <si>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</si>
  <si>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</si>
  <si>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</si>
  <si>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</si>
  <si>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</si>
  <si>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</si>
  <si>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</si>
  <si>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</si>
  <si>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</si>
  <si>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</si>
  <si>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</si>
  <si>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</si>
  <si>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</si>
  <si>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</si>
  <si>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</si>
  <si>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</si>
  <si>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</si>
  <si>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</si>
  <si>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</si>
  <si>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</si>
  <si>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</si>
  <si>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</si>
  <si>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</si>
  <si>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</si>
  <si>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</si>
  <si>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</si>
  <si>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</si>
  <si>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</si>
  <si>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</si>
  <si>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</si>
  <si>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</si>
  <si>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</si>
  <si>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</si>
  <si>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</si>
  <si>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</si>
  <si>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</si>
  <si>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</si>
  <si>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</si>
  <si>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</si>
  <si>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</si>
  <si>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</si>
  <si>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</si>
  <si>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</si>
  <si>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</si>
  <si>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</si>
  <si>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</si>
  <si>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</si>
  <si>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</si>
  <si>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</si>
  <si>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</si>
  <si>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</si>
  <si>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</si>
  <si>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</si>
  <si>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</si>
  <si>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</si>
  <si>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</si>
  <si>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</si>
  <si>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</si>
  <si>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</si>
  <si>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</si>
  <si>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</si>
  <si>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</si>
  <si>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</si>
  <si>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</si>
  <si>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</si>
  <si>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</si>
  <si>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</si>
  <si>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</si>
  <si>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</si>
  <si>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</si>
  <si>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</si>
  <si>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</si>
  <si>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</si>
  <si>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</si>
  <si>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</si>
  <si>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</si>
  <si>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</si>
  <si>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</si>
  <si>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</si>
  <si>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</si>
  <si>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</si>
  <si>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</si>
  <si>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</si>
  <si>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</si>
  <si>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</si>
  <si>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</si>
  <si>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</si>
  <si>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</si>
  <si>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</si>
  <si>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</si>
  <si>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</si>
  <si>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</si>
  <si>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</si>
  <si>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</si>
  <si>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</si>
  <si>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</si>
  <si>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</si>
  <si>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</si>
  <si>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</si>
  <si>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</si>
  <si>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</si>
  <si>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</si>
  <si>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</si>
  <si>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</si>
  <si>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</si>
  <si>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</si>
  <si>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</si>
  <si>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</si>
  <si>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</si>
  <si>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</si>
  <si>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</si>
  <si>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</si>
  <si>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</si>
  <si>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</si>
  <si>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</si>
  <si>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</si>
  <si>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</si>
  <si>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</si>
  <si>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</si>
  <si>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</si>
  <si>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</si>
  <si>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</si>
  <si>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</si>
  <si>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</si>
  <si>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</si>
  <si>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</si>
  <si>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</si>
  <si>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</si>
  <si>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</si>
  <si>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</si>
  <si>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</si>
  <si>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</si>
  <si>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</si>
  <si>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</si>
  <si>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</si>
  <si>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</si>
  <si>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</si>
  <si>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</si>
  <si>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</si>
  <si>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</si>
  <si>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</si>
  <si>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</si>
  <si>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</si>
  <si>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</si>
  <si>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</si>
  <si>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</si>
  <si>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</si>
  <si>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</si>
  <si>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</si>
  <si>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</si>
  <si>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</si>
  <si>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</si>
  <si>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</si>
  <si>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</si>
  <si>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</si>
  <si>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</si>
  <si>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</si>
  <si>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</si>
  <si>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</si>
  <si>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</si>
  <si>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</si>
  <si>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</si>
  <si>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</si>
  <si>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</si>
  <si>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</si>
  <si>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</si>
  <si>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</si>
  <si>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</si>
  <si>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</si>
  <si>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</si>
  <si>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</si>
  <si>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</si>
  <si>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</si>
  <si>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</si>
  <si>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</si>
  <si>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</si>
  <si>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</si>
  <si>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</si>
  <si>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</si>
  <si>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</si>
  <si>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</si>
  <si>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</si>
  <si>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</si>
  <si>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</si>
  <si>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</si>
  <si>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</si>
  <si>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</si>
  <si>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</si>
  <si>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</si>
  <si>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</si>
  <si>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</si>
  <si>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</si>
  <si>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</si>
  <si>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</si>
  <si>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</si>
  <si>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</si>
  <si>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</si>
  <si>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</si>
  <si>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</si>
  <si>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</si>
  <si>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</si>
  <si>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</si>
  <si>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</si>
  <si>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</si>
  <si>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</si>
  <si>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</si>
  <si>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</si>
  <si>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</si>
  <si>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</si>
  <si>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</si>
  <si>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</si>
  <si>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</si>
  <si>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</si>
  <si>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</si>
  <si>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</si>
  <si>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</si>
  <si>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</si>
  <si>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</si>
  <si>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</si>
  <si>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</si>
  <si>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</si>
  <si>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</si>
  <si>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</si>
  <si>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</si>
  <si>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</si>
  <si>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</si>
  <si>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</si>
  <si>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</si>
  <si>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</si>
  <si>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</si>
  <si>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</si>
  <si>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</si>
  <si>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</si>
  <si>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</si>
  <si>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</si>
  <si>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</si>
  <si>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</si>
  <si>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</si>
  <si>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</si>
  <si>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</si>
  <si>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</si>
  <si>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</si>
  <si>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</si>
  <si>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</si>
  <si>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</si>
  <si>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</si>
  <si>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</si>
  <si>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</si>
  <si>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</si>
  <si>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</si>
  <si>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</si>
  <si>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</si>
  <si>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</si>
  <si>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</si>
  <si>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</si>
  <si>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</si>
  <si>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</si>
  <si>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</si>
  <si>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</si>
  <si>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</si>
  <si>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</si>
  <si>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</si>
  <si>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</si>
  <si>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</si>
  <si>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</si>
  <si>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</si>
  <si>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</si>
  <si>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</si>
  <si>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</si>
  <si>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</si>
  <si>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</si>
  <si>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</si>
  <si>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</si>
  <si>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</si>
  <si>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</si>
  <si>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</si>
  <si>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</si>
  <si>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</si>
  <si>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</si>
  <si>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</si>
  <si>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</si>
  <si>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</si>
  <si>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</si>
  <si>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</si>
  <si>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</si>
  <si>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</si>
  <si>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</si>
  <si>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</si>
  <si>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</si>
  <si>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</si>
  <si>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</si>
  <si>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</si>
  <si>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</si>
  <si>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</si>
  <si>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</si>
  <si>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</si>
  <si>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</si>
  <si>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</si>
  <si>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</si>
  <si>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</si>
  <si>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</si>
  <si>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</si>
  <si>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</si>
  <si>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</si>
  <si>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</si>
  <si>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</si>
  <si>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</si>
  <si>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</si>
  <si>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</si>
  <si>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</si>
  <si>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</si>
  <si>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</si>
  <si>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</si>
  <si>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</si>
  <si>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</si>
  <si>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</si>
  <si>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</si>
  <si>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</si>
  <si>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</si>
  <si>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</si>
  <si>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</si>
  <si>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</si>
  <si>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</si>
  <si>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</si>
  <si>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</si>
  <si>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</si>
  <si>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</si>
  <si>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</si>
  <si>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</si>
  <si>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</si>
  <si>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</si>
  <si>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</si>
  <si>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</si>
  <si>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</si>
  <si>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</si>
  <si>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</si>
  <si>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</si>
  <si>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</si>
  <si>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</si>
  <si>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</si>
  <si>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</si>
  <si>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</si>
  <si>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</si>
  <si>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</si>
  <si>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</si>
  <si>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</si>
  <si>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</si>
  <si>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</si>
  <si>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</si>
  <si>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</si>
  <si>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</si>
  <si>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</si>
  <si>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</si>
  <si>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</si>
  <si>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</si>
  <si>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</si>
  <si>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</si>
  <si>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</si>
  <si>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</si>
  <si>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</si>
  <si>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</si>
  <si>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</si>
  <si>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</si>
  <si>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</si>
  <si>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</si>
  <si>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</si>
  <si>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</si>
  <si>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</si>
  <si>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</si>
  <si>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</si>
  <si>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</si>
  <si>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</si>
  <si>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</si>
  <si>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</si>
  <si>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</si>
  <si>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</si>
  <si>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</si>
  <si>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</si>
  <si>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</si>
  <si>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</si>
  <si>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</si>
  <si>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</si>
  <si>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</si>
  <si>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</si>
  <si>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</si>
  <si>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</si>
  <si>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</si>
  <si>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</si>
  <si>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</si>
  <si>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</si>
  <si>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</si>
  <si>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</si>
  <si>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</si>
  <si>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</si>
  <si>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</si>
  <si>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</si>
  <si>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</si>
  <si>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</si>
  <si>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</si>
  <si>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</si>
  <si>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</si>
  <si>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</si>
  <si>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</si>
  <si>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</si>
  <si>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</si>
  <si>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</si>
  <si>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</si>
  <si>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</si>
  <si>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</si>
  <si>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</si>
  <si>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</si>
  <si>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</si>
  <si>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</si>
  <si>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</si>
  <si>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</si>
  <si>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</si>
  <si>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</si>
  <si>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</si>
  <si>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</si>
  <si>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</si>
  <si>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</si>
  <si>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</si>
  <si>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</si>
  <si>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</si>
  <si>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</si>
  <si>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</si>
  <si>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</si>
  <si>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</si>
  <si>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</si>
  <si>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</si>
  <si>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</si>
  <si>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</si>
  <si>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</si>
  <si>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</si>
  <si>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</si>
  <si>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</si>
  <si>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</si>
  <si>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</si>
  <si>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</si>
  <si>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</si>
  <si>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</si>
  <si>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</si>
  <si>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</si>
  <si>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</si>
  <si>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</si>
  <si>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</si>
  <si>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</si>
  <si>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</si>
  <si>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</si>
  <si>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</si>
  <si>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</si>
  <si>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</si>
  <si>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</si>
  <si>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</si>
  <si>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</si>
  <si>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</si>
  <si>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</si>
  <si>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</si>
  <si>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</si>
  <si>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</si>
  <si>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</si>
  <si>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</si>
  <si>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</si>
  <si>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</si>
  <si>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</si>
  <si>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</si>
  <si>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</si>
  <si>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</si>
  <si>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</si>
  <si>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</si>
  <si>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</si>
  <si>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</si>
  <si>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</si>
  <si>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</si>
  <si>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</si>
  <si>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</si>
  <si>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</si>
  <si>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</si>
  <si>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</si>
  <si>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</si>
  <si>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</si>
  <si>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</si>
  <si>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</si>
  <si>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</si>
  <si>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</si>
  <si>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</si>
  <si>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</si>
  <si>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</si>
  <si>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</si>
  <si>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</si>
  <si>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</si>
  <si>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</si>
  <si>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</si>
  <si>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</si>
  <si>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</si>
  <si>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</si>
  <si>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</si>
  <si>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</si>
  <si>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</si>
  <si>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</si>
  <si>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</si>
  <si>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</si>
  <si>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</si>
  <si>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</si>
  <si>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</si>
  <si>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</si>
  <si>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</si>
  <si>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</si>
  <si>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</si>
  <si>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</si>
  <si>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</si>
  <si>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</si>
  <si>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</si>
  <si>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</si>
  <si>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</si>
  <si>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</si>
  <si>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</si>
  <si>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</si>
  <si>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</si>
  <si>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</si>
  <si>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</si>
  <si>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</si>
  <si>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</si>
  <si>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</si>
  <si>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</si>
  <si>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</si>
  <si>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</si>
  <si>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</si>
  <si>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</si>
  <si>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</si>
  <si>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</si>
  <si>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</si>
  <si>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</si>
  <si>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</si>
  <si>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</si>
  <si>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</si>
  <si>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</si>
  <si>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</si>
  <si>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</si>
  <si>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</si>
  <si>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</si>
  <si>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</si>
  <si>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</si>
  <si>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</si>
  <si>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</si>
  <si>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</si>
  <si>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</si>
  <si>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</si>
  <si>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</si>
  <si>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</si>
  <si>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</si>
  <si>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</si>
  <si>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</si>
  <si>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</si>
  <si>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</si>
  <si>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</si>
  <si>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</si>
  <si>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</si>
  <si>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</si>
  <si>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</si>
  <si>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</si>
  <si>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</si>
  <si>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</si>
  <si>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</si>
  <si>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</si>
  <si>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</si>
  <si>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</si>
  <si>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</si>
  <si>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</si>
  <si>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</si>
  <si>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</si>
  <si>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</si>
  <si>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</si>
  <si>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</si>
  <si>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</si>
  <si>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</si>
  <si>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</si>
  <si>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</si>
  <si>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</si>
  <si>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</si>
  <si>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</si>
  <si>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</si>
  <si>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</si>
  <si>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</si>
  <si>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</si>
  <si>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</si>
  <si>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</si>
  <si>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</si>
  <si>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</si>
  <si>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</si>
  <si>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</si>
  <si>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</si>
  <si>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</si>
  <si>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</si>
  <si>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</si>
  <si>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</si>
  <si>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</si>
  <si>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</si>
  <si>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</si>
  <si>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</si>
  <si>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</si>
  <si>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</si>
  <si>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</si>
  <si>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</si>
  <si>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</si>
  <si>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</si>
  <si>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</si>
  <si>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</si>
  <si>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</si>
  <si>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</si>
  <si>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</si>
  <si>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</si>
  <si>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</si>
  <si>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</si>
  <si>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</si>
  <si>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</si>
  <si>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</si>
  <si>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</si>
  <si>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</si>
  <si>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</si>
  <si>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</si>
  <si>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</si>
  <si>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</si>
  <si>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</si>
  <si>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</si>
  <si>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</si>
  <si>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</si>
  <si>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</si>
  <si>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</si>
  <si>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</si>
  <si>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</si>
  <si>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</si>
  <si>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</si>
  <si>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</si>
  <si>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</si>
  <si>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</si>
  <si>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</si>
  <si>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</si>
  <si>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</si>
  <si>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</si>
  <si>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</si>
  <si>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</si>
  <si>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</si>
  <si>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</si>
  <si>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</si>
  <si>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</si>
  <si>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</si>
  <si>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</si>
  <si>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</si>
  <si>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</si>
  <si>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</si>
  <si>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</si>
  <si>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</si>
  <si>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</si>
  <si>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</si>
  <si>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</si>
  <si>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</si>
  <si>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</si>
  <si>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</si>
  <si>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</si>
  <si>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</si>
  <si>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</si>
  <si>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</si>
  <si>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</si>
  <si>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</si>
  <si>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</si>
  <si>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</si>
  <si>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</si>
  <si>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</si>
  <si>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</si>
  <si>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</si>
  <si>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</si>
  <si>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</si>
  <si>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</si>
  <si>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</si>
  <si>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</si>
  <si>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</si>
  <si>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</si>
  <si>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</si>
  <si>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</si>
  <si>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</si>
  <si>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</si>
  <si>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</si>
  <si>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</si>
  <si>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</si>
  <si>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</si>
  <si>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</si>
  <si>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</si>
  <si>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</si>
  <si>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</si>
  <si>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</si>
  <si>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</si>
  <si>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</si>
  <si>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</si>
  <si>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</si>
  <si>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</si>
  <si>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</si>
  <si>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</si>
  <si>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</si>
  <si>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</si>
  <si>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</si>
  <si>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</si>
  <si>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</si>
  <si>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</si>
  <si>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</si>
  <si>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</si>
  <si>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</si>
  <si>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</si>
  <si>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</si>
  <si>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</si>
  <si>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</si>
  <si>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</si>
  <si>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</si>
  <si>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</si>
  <si>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</si>
  <si>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</si>
  <si>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</si>
  <si>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</si>
  <si>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</si>
  <si>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</si>
  <si>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</si>
  <si>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</si>
  <si>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</si>
  <si>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</si>
  <si>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</si>
  <si>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</si>
  <si>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</si>
  <si>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</si>
  <si>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</si>
  <si>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</si>
  <si>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</si>
  <si>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</si>
  <si>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</si>
  <si>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</si>
  <si>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</si>
  <si>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</si>
  <si>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</si>
  <si>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</si>
  <si>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</si>
  <si>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</si>
  <si>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</si>
  <si>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</si>
  <si>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</si>
  <si>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</si>
  <si>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</si>
  <si>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</si>
  <si>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</si>
  <si>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</si>
  <si>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</si>
  <si>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</si>
  <si>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</si>
  <si>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</si>
  <si>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</si>
  <si>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</si>
  <si>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</si>
  <si>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</si>
  <si>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</si>
  <si>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</si>
  <si>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</si>
  <si>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</si>
  <si>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</si>
  <si>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</si>
  <si>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</si>
  <si>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</si>
  <si>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</si>
  <si>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</si>
  <si>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</si>
  <si>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</si>
  <si>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</si>
  <si>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</si>
  <si>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</si>
  <si>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</si>
  <si>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</si>
  <si>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</si>
  <si>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</si>
  <si>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</si>
  <si>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</si>
  <si>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</si>
  <si>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</si>
  <si>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</si>
  <si>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</si>
  <si>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</si>
  <si>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</si>
  <si>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</si>
  <si>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</si>
  <si>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</si>
  <si>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</si>
  <si>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</si>
  <si>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</si>
  <si>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</si>
  <si>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</si>
  <si>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</si>
  <si>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</si>
  <si>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</si>
  <si>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</si>
  <si>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</si>
  <si>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</si>
  <si>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</si>
  <si>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</si>
  <si>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</si>
  <si>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</si>
  <si>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</si>
  <si>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</si>
  <si>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</si>
  <si>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</si>
  <si>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</si>
  <si>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</si>
  <si>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</si>
  <si>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</si>
  <si>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</si>
  <si>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</si>
  <si>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</si>
  <si>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</si>
  <si>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</si>
  <si>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</si>
  <si>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</si>
  <si>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</si>
  <si>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</si>
  <si>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</si>
  <si>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</si>
  <si>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</si>
  <si>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</si>
  <si>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</si>
  <si>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</si>
  <si>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</si>
  <si>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</si>
  <si>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</si>
  <si>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</si>
  <si>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</si>
  <si>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</si>
  <si>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</si>
  <si>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</si>
  <si>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</si>
  <si>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</si>
  <si>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</si>
  <si>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</si>
  <si>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</si>
  <si>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</si>
  <si>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</si>
  <si>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</si>
  <si>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</si>
  <si>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</si>
  <si>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</si>
  <si>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</si>
  <si>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</si>
  <si>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</si>
  <si>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</si>
  <si>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</si>
  <si>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</si>
  <si>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</si>
  <si>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</si>
  <si>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</si>
  <si>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</si>
  <si>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</si>
  <si>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</si>
  <si>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</si>
  <si>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</si>
  <si>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</si>
  <si>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</si>
  <si>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</si>
  <si>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</si>
  <si>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</si>
  <si>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</si>
  <si>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</si>
  <si>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</si>
  <si>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</si>
  <si>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</si>
  <si>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</si>
  <si>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</si>
  <si>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</si>
  <si>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</si>
  <si>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</si>
  <si>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</si>
  <si>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</si>
  <si>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</si>
  <si>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</si>
  <si>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</si>
  <si>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</si>
  <si>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</si>
  <si>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</si>
  <si>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</si>
  <si>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</si>
  <si>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</si>
  <si>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</si>
  <si>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</si>
  <si>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</si>
  <si>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</si>
  <si>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</si>
  <si>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</si>
  <si>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</si>
  <si>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</si>
  <si>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</si>
  <si>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</si>
  <si>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</si>
  <si>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</si>
  <si>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</si>
  <si>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</si>
  <si>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</si>
  <si>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</si>
  <si>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</si>
  <si>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</si>
  <si>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</si>
  <si>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</si>
  <si>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</si>
  <si>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</si>
  <si>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</si>
  <si>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</si>
  <si>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</si>
  <si>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</si>
  <si>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</si>
  <si>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</si>
  <si>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</si>
  <si>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</si>
  <si>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</si>
  <si>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</si>
  <si>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</si>
  <si>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</si>
  <si>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</si>
  <si>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</si>
  <si>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</si>
  <si>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</si>
  <si>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</si>
  <si>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</si>
  <si>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</si>
  <si>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</si>
  <si>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</si>
  <si>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</si>
  <si>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</si>
  <si>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</si>
  <si>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</si>
  <si>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</si>
  <si>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</si>
  <si>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</si>
  <si>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</si>
  <si>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</si>
  <si>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</si>
  <si>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</si>
  <si>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</si>
  <si>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</si>
  <si>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</si>
  <si>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</si>
  <si>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</si>
  <si>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</si>
  <si>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</si>
  <si>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</si>
  <si>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</si>
  <si>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</si>
  <si>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</si>
  <si>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</si>
  <si>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</si>
  <si>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</si>
  <si>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</si>
  <si>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</si>
  <si>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</si>
  <si>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</si>
  <si>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</si>
  <si>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</si>
  <si>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</si>
  <si>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</si>
  <si>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</si>
  <si>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</si>
  <si>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</si>
  <si>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</si>
  <si>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</si>
  <si>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</si>
  <si>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</si>
  <si>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</si>
  <si>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</si>
  <si>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</si>
  <si>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</si>
  <si>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</si>
  <si>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</si>
  <si>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</si>
  <si>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</si>
  <si>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</si>
  <si>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</si>
  <si>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</si>
  <si>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</si>
  <si>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</si>
  <si>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</si>
  <si>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</si>
  <si>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</si>
  <si>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</si>
  <si>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</si>
  <si>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</si>
  <si>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</si>
  <si>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</si>
  <si>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</si>
  <si>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</si>
  <si>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</si>
  <si>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</si>
  <si>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</si>
  <si>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</si>
  <si>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</si>
  <si>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</si>
  <si>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</si>
  <si>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</si>
  <si>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</si>
  <si>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</si>
  <si>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</si>
  <si>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</si>
  <si>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</si>
  <si>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</si>
  <si>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</si>
  <si>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</si>
  <si>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</si>
  <si>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</si>
  <si>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</si>
  <si>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</si>
  <si>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</si>
  <si>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</si>
  <si>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</si>
  <si>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</si>
  <si>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</si>
  <si>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</si>
  <si>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</si>
  <si>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</si>
  <si>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</si>
  <si>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</si>
  <si>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</si>
  <si>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</si>
  <si>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</si>
  <si>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</si>
  <si>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</si>
  <si>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</si>
  <si>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</si>
  <si>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</si>
  <si>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</si>
  <si>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</si>
  <si>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</si>
  <si>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</si>
  <si>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</si>
  <si>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</si>
  <si>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</si>
  <si>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</si>
  <si>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</si>
  <si>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</si>
  <si>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</si>
  <si>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</si>
  <si>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</si>
  <si>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</si>
  <si>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</si>
  <si>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</si>
  <si>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</si>
  <si>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</si>
  <si>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</si>
  <si>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</si>
  <si>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</si>
  <si>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</si>
  <si>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</si>
  <si>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</si>
  <si>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</si>
  <si>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</si>
  <si>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</si>
  <si>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</si>
  <si>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</si>
  <si>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</si>
  <si>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</si>
  <si>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</si>
  <si>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</si>
  <si>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</si>
  <si>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</si>
  <si>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</si>
  <si>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</si>
  <si>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</si>
  <si>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</si>
  <si>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</si>
  <si>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</si>
  <si>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</si>
  <si>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</si>
  <si>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</si>
  <si>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</si>
  <si>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</si>
  <si>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</si>
  <si>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</si>
  <si>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</si>
  <si>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</si>
  <si>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</si>
  <si>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</si>
  <si>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</si>
  <si>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</si>
  <si>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</si>
  <si>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</si>
  <si>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</si>
  <si>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</si>
  <si>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</si>
  <si>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</si>
  <si>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</si>
  <si>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</si>
  <si>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</si>
  <si>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</si>
  <si>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</si>
  <si>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</si>
  <si>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</si>
  <si>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</si>
  <si>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</si>
  <si>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</si>
  <si>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</si>
  <si>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</si>
  <si>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</si>
  <si>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</si>
  <si>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</si>
  <si>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</si>
  <si>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</si>
  <si>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</si>
  <si>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</si>
  <si>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</si>
  <si>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</si>
  <si>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</si>
  <si>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</si>
  <si>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</si>
  <si>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</si>
  <si>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</si>
  <si>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</si>
  <si>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</si>
  <si>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</si>
  <si>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</si>
  <si>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</si>
  <si>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</si>
  <si>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</si>
  <si>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</si>
  <si>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</si>
  <si>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</si>
  <si>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</si>
  <si>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</si>
  <si>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</si>
  <si>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</si>
  <si>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</si>
  <si>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</si>
  <si>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</si>
  <si>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</si>
  <si>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</si>
  <si>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</si>
  <si>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</si>
  <si>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</si>
  <si>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</si>
  <si>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</si>
  <si>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</si>
  <si>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</si>
  <si>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</si>
  <si>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</si>
  <si>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</si>
  <si>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</si>
  <si>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</si>
  <si>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</si>
  <si>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</si>
  <si>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</si>
  <si>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</si>
  <si>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</si>
  <si>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</si>
  <si>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</si>
  <si>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</si>
  <si>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</si>
  <si>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</si>
  <si>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</si>
  <si>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</si>
  <si>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</si>
  <si>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</si>
  <si>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</si>
  <si>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</si>
  <si>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</si>
  <si>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</si>
  <si>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</si>
  <si>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</si>
  <si>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</si>
  <si>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</si>
  <si>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</si>
  <si>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</si>
  <si>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</si>
  <si>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</si>
  <si>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</si>
  <si>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</si>
  <si>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</si>
  <si>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</si>
  <si>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</si>
  <si>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</si>
  <si>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</si>
  <si>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</si>
  <si>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</si>
  <si>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</si>
  <si>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</si>
  <si>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</si>
  <si>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</si>
  <si>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</si>
  <si>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</si>
  <si>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</si>
  <si>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</si>
  <si>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</si>
  <si>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</si>
  <si>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</si>
  <si>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</si>
  <si>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</si>
  <si>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</si>
  <si>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</si>
  <si>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</si>
  <si>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</si>
  <si>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</si>
  <si>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</si>
  <si>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</si>
  <si>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</si>
  <si>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</si>
  <si>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</si>
  <si>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</si>
  <si>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</si>
  <si>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</si>
  <si>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</si>
  <si>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</si>
  <si>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</si>
  <si>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</si>
  <si>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</si>
  <si>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</si>
  <si>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</si>
  <si>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</si>
  <si>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</si>
  <si>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</si>
  <si>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</si>
  <si>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</si>
  <si>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</si>
  <si>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</si>
  <si>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</si>
  <si>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</si>
  <si>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</si>
  <si>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</si>
  <si>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</si>
  <si>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</si>
  <si>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</si>
  <si>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</si>
  <si>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</si>
  <si>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</si>
  <si>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</si>
  <si>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</si>
  <si>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</si>
  <si>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</si>
  <si>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</si>
  <si>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</si>
  <si>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</si>
  <si>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</si>
  <si>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</si>
  <si>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</si>
  <si>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</si>
  <si>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</si>
  <si>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</si>
  <si>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</si>
  <si>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</si>
  <si>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</si>
  <si>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</si>
  <si>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</si>
  <si>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</si>
  <si>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</si>
  <si>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</si>
  <si>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</si>
  <si>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</si>
  <si>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</si>
  <si>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</si>
  <si>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</si>
  <si>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</si>
  <si>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</si>
  <si>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</si>
  <si>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</si>
  <si>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</si>
  <si>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</si>
  <si>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</si>
  <si>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</si>
  <si>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</si>
  <si>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</si>
  <si>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</si>
  <si>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</si>
  <si>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</si>
  <si>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</si>
  <si>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</si>
  <si>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</si>
  <si>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</si>
  <si>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</si>
  <si>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</si>
  <si>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</si>
  <si>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</si>
  <si>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</si>
  <si>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</si>
  <si>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</si>
  <si>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</si>
  <si>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</si>
  <si>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</si>
  <si>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</si>
  <si>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</si>
  <si>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</si>
  <si>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</si>
  <si>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</si>
  <si>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</si>
  <si>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</si>
  <si>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</si>
  <si>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</si>
  <si>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</si>
  <si>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</si>
  <si>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</si>
  <si>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</si>
  <si>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</si>
  <si>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</si>
  <si>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</si>
  <si>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</si>
  <si>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</si>
  <si>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</si>
  <si>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</si>
  <si>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</si>
  <si>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</si>
  <si>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</si>
  <si>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</si>
  <si>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</si>
  <si>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</si>
  <si>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</si>
  <si>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</si>
  <si>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</si>
  <si>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</si>
  <si>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</si>
  <si>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</si>
  <si>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</si>
  <si>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</si>
  <si>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</si>
  <si>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</si>
  <si>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</si>
  <si>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</si>
  <si>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</si>
  <si>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</si>
  <si>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</si>
  <si>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</si>
  <si>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</si>
  <si>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</si>
  <si>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</si>
  <si>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</si>
  <si>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</si>
  <si>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</si>
  <si>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</si>
  <si>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</si>
  <si>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</si>
  <si>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</si>
  <si>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</si>
  <si>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</si>
  <si>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</si>
  <si>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</si>
  <si>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</si>
  <si>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</si>
  <si>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</si>
  <si>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</si>
  <si>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</si>
  <si>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</si>
  <si>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</si>
  <si>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</si>
  <si>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</si>
  <si>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</si>
  <si>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</si>
  <si>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</si>
  <si>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</si>
  <si>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</si>
  <si>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</si>
  <si>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</si>
  <si>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</si>
  <si>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</si>
  <si>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</si>
  <si>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</si>
  <si>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</si>
  <si>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</si>
  <si>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</si>
  <si>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</si>
  <si>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</si>
  <si>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</si>
  <si>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</si>
  <si>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</si>
  <si>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</si>
  <si>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</si>
  <si>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</si>
  <si>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</si>
  <si>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</si>
  <si>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</si>
  <si>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</si>
  <si>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</si>
  <si>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</si>
  <si>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</si>
  <si>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</si>
  <si>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</si>
  <si>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</si>
  <si>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</si>
  <si>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</si>
  <si>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</si>
  <si>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</si>
  <si>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</si>
  <si>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</si>
  <si>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</si>
  <si>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</si>
  <si>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</si>
  <si>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</si>
  <si>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</si>
  <si>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</si>
  <si>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</si>
  <si>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</si>
  <si>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</si>
  <si>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</si>
  <si>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</si>
  <si>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</si>
  <si>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</si>
  <si>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</si>
  <si>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</si>
  <si>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</si>
  <si>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</si>
  <si>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</si>
  <si>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</si>
  <si>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</si>
  <si>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</si>
  <si>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</si>
  <si>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</si>
  <si>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</si>
  <si>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</si>
  <si>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</si>
  <si>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</si>
  <si>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</si>
  <si>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</si>
  <si>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</si>
  <si>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</si>
  <si>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</si>
  <si>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</si>
  <si>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</si>
  <si>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</si>
  <si>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</si>
  <si>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</si>
  <si>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</si>
  <si>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</si>
  <si>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</si>
  <si>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</si>
  <si>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</si>
  <si>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</si>
  <si>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</si>
  <si>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</si>
  <si>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</si>
  <si>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</si>
  <si>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</si>
  <si>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</si>
  <si>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</si>
  <si>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</si>
  <si>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</si>
  <si>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</si>
  <si>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</si>
  <si>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</si>
  <si>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</si>
  <si>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</si>
  <si>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</si>
  <si>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</si>
  <si>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</si>
  <si>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</si>
  <si>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</si>
  <si>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</si>
  <si>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</si>
  <si>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</si>
  <si>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</si>
  <si>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</si>
  <si>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</si>
  <si>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</si>
  <si>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</si>
  <si>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</si>
  <si>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</si>
  <si>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</si>
  <si>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</si>
  <si>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</si>
  <si>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</si>
  <si>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</si>
  <si>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</si>
  <si>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</si>
  <si>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</si>
  <si>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</si>
  <si>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</si>
  <si>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</si>
  <si>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</si>
  <si>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</si>
  <si>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</si>
  <si>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</si>
  <si>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</si>
  <si>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</si>
  <si>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</si>
  <si>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</si>
  <si>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</si>
  <si>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</si>
  <si>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</si>
  <si>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</si>
  <si>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</si>
  <si>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</si>
  <si>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</si>
  <si>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</si>
  <si>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</si>
  <si>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</si>
  <si>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</si>
  <si>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</si>
  <si>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</si>
  <si>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</si>
  <si>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</si>
  <si>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</si>
  <si>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</si>
  <si>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</si>
  <si>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</si>
  <si>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</si>
  <si>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</si>
  <si>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</si>
  <si>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</si>
  <si>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</si>
  <si>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</si>
  <si>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</si>
  <si>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</si>
  <si>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</si>
  <si>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</si>
  <si>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</si>
  <si>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</si>
  <si>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</si>
  <si>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</si>
  <si>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</si>
  <si>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</si>
  <si>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</si>
  <si>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</si>
  <si>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</si>
  <si>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</si>
  <si>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</si>
  <si>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</si>
  <si>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</si>
  <si>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</si>
  <si>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</si>
  <si>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</si>
  <si>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</si>
  <si>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</si>
  <si>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</si>
  <si>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</si>
  <si>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</si>
  <si>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</si>
  <si>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</si>
  <si>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</si>
  <si>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</si>
  <si>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</si>
  <si>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</si>
  <si>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</si>
  <si>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</si>
  <si>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</si>
  <si>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</si>
  <si>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</si>
  <si>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</si>
  <si>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</si>
  <si>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</si>
  <si>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</si>
  <si>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</si>
  <si>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</si>
  <si>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</si>
  <si>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</si>
  <si>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</si>
  <si>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</si>
  <si>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</si>
  <si>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</si>
  <si>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</si>
  <si>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</si>
  <si>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</si>
  <si>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</si>
  <si>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</si>
  <si>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</si>
  <si>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</si>
  <si>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</si>
  <si>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</si>
  <si>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</si>
  <si>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</si>
  <si>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</si>
  <si>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</si>
  <si>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</si>
  <si>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</si>
  <si>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</si>
  <si>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</si>
  <si>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</si>
  <si>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</si>
  <si>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</si>
  <si>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</si>
  <si>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</si>
  <si>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</si>
  <si>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</si>
  <si>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</si>
  <si>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</si>
  <si>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</si>
  <si>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</si>
  <si>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</si>
  <si>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</si>
  <si>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</si>
  <si>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</si>
  <si>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</si>
  <si>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</si>
  <si>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</si>
  <si>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</si>
  <si>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</si>
  <si>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</si>
  <si>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</si>
  <si>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</si>
  <si>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</si>
  <si>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</si>
  <si>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</si>
  <si>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</si>
  <si>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</si>
  <si>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</si>
  <si>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</si>
  <si>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</si>
  <si>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</si>
  <si>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</si>
  <si>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</si>
  <si>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</si>
  <si>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</si>
  <si>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</si>
  <si>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</si>
  <si>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</si>
  <si>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</si>
  <si>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</si>
  <si>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</si>
  <si>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</si>
  <si>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</si>
  <si>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</si>
  <si>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</si>
  <si>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</si>
  <si>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</si>
  <si>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</si>
  <si>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</si>
  <si>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</si>
  <si>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</si>
  <si>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</si>
  <si>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</si>
  <si>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</si>
  <si>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</si>
  <si>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</si>
  <si>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</si>
  <si>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</si>
  <si>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</si>
  <si>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</si>
  <si>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</si>
  <si>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</si>
  <si>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</si>
  <si>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</si>
  <si>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</si>
  <si>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</si>
  <si>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</si>
  <si>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</si>
  <si>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</si>
  <si>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</si>
  <si>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</si>
  <si>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</si>
  <si>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</si>
  <si>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</si>
  <si>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</si>
  <si>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</si>
  <si>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</si>
  <si>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</si>
  <si>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</si>
  <si>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</si>
  <si>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</si>
  <si>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</si>
  <si>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</si>
  <si>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</si>
  <si>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</si>
  <si>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</si>
  <si>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</si>
  <si>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</si>
  <si>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</si>
  <si>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</si>
  <si>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</si>
  <si>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</si>
  <si>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</si>
  <si>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</si>
  <si>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</si>
  <si>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</si>
  <si>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</si>
  <si>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</si>
  <si>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</si>
  <si>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</si>
  <si>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</si>
  <si>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</si>
  <si>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</si>
  <si>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</si>
  <si>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</si>
  <si>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</si>
  <si>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</si>
  <si>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</si>
  <si>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</si>
  <si>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</si>
  <si>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</si>
  <si>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</si>
  <si>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</si>
  <si>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</si>
  <si>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</si>
  <si>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</si>
  <si>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</si>
  <si>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</si>
  <si>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</si>
  <si>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</si>
  <si>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</si>
  <si>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</si>
  <si>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</si>
  <si>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</si>
  <si>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</si>
  <si>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</si>
  <si>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</si>
  <si>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</si>
  <si>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</si>
  <si>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</si>
  <si>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</si>
  <si>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</si>
  <si>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</si>
  <si>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</si>
  <si>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</si>
  <si>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</si>
  <si>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</si>
  <si>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</si>
  <si>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</si>
  <si>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</si>
  <si>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</si>
  <si>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</si>
  <si>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</si>
  <si>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</si>
  <si>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</si>
  <si>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</si>
  <si>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</si>
  <si>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</si>
  <si>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</si>
  <si>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</si>
  <si>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</si>
  <si>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</si>
  <si>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</si>
  <si>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</si>
  <si>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</si>
  <si>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</si>
  <si>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</si>
  <si>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</si>
  <si>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</si>
  <si>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</si>
  <si>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</si>
  <si>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</si>
  <si>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</si>
  <si>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</si>
  <si>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</si>
  <si>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</si>
  <si>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</si>
  <si>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</si>
  <si>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</si>
  <si>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</si>
  <si>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</si>
  <si>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</si>
  <si>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</si>
  <si>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</si>
  <si>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</si>
  <si>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</si>
  <si>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</si>
  <si>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</si>
  <si>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</si>
  <si>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</si>
  <si>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</si>
  <si>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</si>
  <si>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</si>
  <si>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</si>
  <si>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</si>
  <si>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</si>
  <si>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</si>
  <si>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</si>
  <si>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</si>
  <si>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</si>
  <si>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</si>
  <si>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</si>
  <si>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</si>
  <si>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</si>
  <si>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</si>
  <si>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</si>
  <si>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</si>
  <si>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</si>
  <si>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</si>
  <si>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</si>
  <si>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</si>
  <si>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</si>
  <si>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</si>
  <si>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</si>
  <si>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</si>
  <si>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</si>
  <si>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</si>
  <si>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</si>
  <si>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</si>
  <si>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</si>
  <si>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</si>
  <si>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</si>
  <si>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</si>
  <si>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</si>
  <si>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</si>
  <si>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</si>
  <si>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</si>
  <si>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</si>
  <si>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</si>
  <si>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</si>
  <si>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</si>
  <si>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</si>
  <si>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</si>
  <si>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</si>
  <si>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</si>
  <si>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</si>
  <si>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</si>
  <si>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</si>
  <si>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</si>
  <si>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</si>
  <si>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</si>
  <si>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</si>
  <si>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</si>
  <si>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</si>
  <si>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</si>
  <si>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</si>
  <si>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</si>
  <si>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</si>
  <si>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</si>
  <si>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</si>
  <si>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</si>
  <si>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</si>
  <si>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</si>
  <si>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</si>
  <si>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</si>
  <si>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</si>
  <si>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</si>
  <si>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</si>
  <si>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</si>
  <si>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</si>
  <si>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</si>
  <si>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</si>
  <si>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</si>
  <si>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</si>
  <si>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</si>
  <si>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</si>
  <si>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</si>
  <si>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</si>
  <si>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</si>
  <si>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</si>
  <si>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</si>
  <si>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</si>
  <si>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</si>
  <si>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</si>
  <si>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</si>
  <si>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</si>
  <si>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</si>
  <si>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</si>
  <si>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</si>
  <si>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</si>
  <si>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</si>
  <si>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</si>
  <si>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</si>
  <si>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</si>
  <si>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</si>
  <si>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</si>
  <si>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</si>
  <si>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</si>
  <si>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</si>
  <si>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</si>
  <si>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</si>
  <si>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</si>
  <si>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</si>
  <si>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</si>
  <si>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</si>
  <si>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</si>
  <si>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</si>
  <si>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</si>
  <si>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</si>
  <si>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</si>
  <si>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</si>
  <si>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</si>
  <si>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</si>
  <si>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</si>
  <si>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</si>
  <si>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</si>
  <si>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</si>
  <si>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</si>
  <si>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</si>
  <si>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</si>
  <si>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</si>
  <si>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</si>
  <si>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</si>
  <si>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</si>
  <si>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</si>
  <si>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</si>
  <si>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</si>
  <si>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</si>
  <si>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</si>
  <si>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</si>
  <si>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</si>
  <si>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</si>
  <si>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</si>
  <si>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</si>
  <si>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</si>
  <si>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</si>
  <si>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</si>
  <si>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</si>
  <si>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</si>
  <si>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</si>
  <si>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</si>
  <si>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</si>
  <si>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</si>
  <si>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</si>
  <si>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</si>
  <si>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</si>
  <si>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</si>
  <si>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</si>
  <si>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</si>
  <si>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</si>
  <si>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</si>
  <si>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</si>
  <si>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</si>
  <si>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</si>
  <si>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</si>
  <si>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</si>
  <si>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</si>
  <si>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</si>
  <si>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</si>
  <si>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</si>
  <si>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</si>
  <si>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</si>
  <si>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</si>
  <si>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</si>
  <si>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</si>
  <si>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</si>
  <si>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</si>
  <si>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</si>
  <si>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</si>
  <si>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</si>
  <si>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</si>
  <si>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</si>
  <si>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</si>
  <si>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</si>
  <si>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</si>
  <si>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</si>
  <si>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</si>
  <si>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</si>
  <si>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</si>
  <si>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</si>
  <si>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</si>
  <si>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</si>
  <si>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</si>
  <si>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</si>
  <si>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</si>
  <si>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</si>
  <si>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</si>
  <si>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</si>
  <si>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</si>
  <si>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</si>
  <si>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</si>
  <si>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</si>
  <si>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</si>
  <si>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</si>
  <si>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</si>
  <si>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</si>
  <si>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</si>
  <si>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</si>
  <si>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</si>
  <si>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</si>
  <si>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</si>
  <si>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</si>
  <si>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</si>
  <si>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</si>
  <si>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</si>
  <si>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</si>
  <si>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</si>
  <si>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</si>
  <si>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</si>
  <si>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</si>
  <si>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</si>
  <si>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</si>
  <si>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</si>
  <si>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</si>
  <si>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</si>
  <si>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</si>
  <si>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</si>
  <si>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</si>
  <si>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</si>
  <si>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</si>
  <si>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</si>
  <si>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</si>
  <si>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</si>
  <si>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</si>
  <si>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</si>
  <si>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</si>
  <si>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</si>
  <si>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</si>
  <si>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</si>
  <si>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</si>
  <si>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</si>
  <si>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</si>
  <si>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</si>
  <si>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</si>
  <si>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</si>
  <si>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</si>
  <si>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</si>
  <si>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</si>
  <si>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</si>
  <si>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</si>
  <si>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</si>
  <si>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</si>
  <si>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</si>
  <si>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</si>
  <si>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</si>
  <si>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</si>
  <si>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</si>
  <si>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</si>
  <si>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</si>
  <si>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</si>
  <si>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</si>
  <si>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</si>
  <si>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</si>
  <si>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</si>
  <si>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</si>
  <si>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</si>
  <si>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</si>
  <si>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</si>
  <si>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</si>
  <si>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</si>
  <si>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</si>
  <si>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</si>
  <si>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</si>
  <si>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</si>
  <si>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</si>
  <si>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</si>
  <si>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</si>
  <si>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</si>
  <si>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</si>
  <si>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</si>
  <si>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</si>
  <si>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</si>
  <si>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</si>
  <si>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</si>
  <si>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</si>
  <si>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</si>
  <si>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</si>
  <si>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</si>
  <si>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</si>
  <si>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</si>
  <si>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</si>
  <si>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</si>
  <si>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</si>
  <si>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</si>
  <si>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</si>
  <si>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</si>
  <si>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</si>
  <si>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</si>
  <si>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</si>
  <si>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</si>
  <si>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</si>
  <si>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</si>
  <si>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</si>
  <si>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</si>
  <si>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</si>
  <si>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</si>
  <si>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</si>
  <si>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</si>
  <si>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</si>
  <si>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</si>
  <si>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</si>
  <si>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</si>
  <si>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</si>
  <si>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</si>
  <si>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</si>
  <si>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</si>
  <si>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</si>
  <si>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</si>
  <si>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</si>
  <si>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</si>
  <si>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</si>
  <si>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</si>
  <si>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</si>
  <si>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</si>
  <si>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</si>
  <si>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</si>
  <si>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</si>
  <si>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</si>
  <si>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</si>
  <si>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</si>
  <si>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</si>
  <si>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</si>
  <si>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</si>
  <si>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</si>
  <si>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</si>
  <si>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</si>
  <si>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</si>
  <si>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</si>
  <si>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</si>
  <si>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</si>
  <si>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</si>
  <si>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</si>
  <si>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</si>
  <si>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</si>
  <si>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</si>
  <si>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</si>
  <si>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</si>
  <si>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</si>
  <si>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</si>
  <si>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</si>
  <si>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</si>
  <si>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</si>
  <si>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</si>
  <si>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</si>
  <si>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</si>
  <si>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</si>
  <si>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</si>
  <si>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</si>
  <si>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</si>
  <si>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</si>
  <si>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</si>
  <si>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</si>
  <si>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</si>
  <si>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</si>
  <si>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</si>
  <si>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</si>
  <si>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</si>
  <si>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</si>
  <si>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</si>
  <si>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</si>
  <si>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</si>
  <si>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</si>
  <si>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</si>
  <si>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</si>
  <si>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</si>
  <si>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</si>
  <si>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</si>
  <si>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</si>
  <si>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</si>
  <si>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</si>
  <si>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</si>
  <si>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</si>
  <si>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</si>
  <si>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</si>
  <si>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</si>
  <si>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</si>
  <si>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</si>
  <si>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</si>
  <si>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</si>
  <si>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</si>
  <si>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</si>
  <si>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</si>
  <si>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</si>
  <si>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</si>
  <si>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</si>
  <si>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</si>
  <si>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</si>
  <si>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</si>
  <si>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</si>
  <si>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</si>
  <si>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</si>
  <si>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</si>
  <si>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</si>
  <si>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</si>
  <si>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</si>
  <si>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</si>
  <si>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</si>
  <si>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</si>
  <si>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</si>
  <si>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</si>
  <si>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</si>
  <si>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</si>
  <si>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</si>
  <si>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</si>
  <si>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</si>
  <si>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</si>
  <si>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</si>
  <si>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</si>
  <si>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</si>
  <si>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</si>
  <si>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</si>
  <si>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</si>
  <si>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</si>
  <si>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</si>
  <si>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</si>
  <si>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</si>
  <si>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</si>
  <si>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</si>
  <si>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</si>
  <si>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</si>
  <si>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</si>
  <si>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</si>
  <si>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</si>
  <si>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</si>
  <si>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</si>
  <si>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</si>
  <si>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</si>
  <si>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</si>
  <si>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</si>
  <si>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</si>
  <si>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</si>
  <si>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</si>
  <si>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</si>
  <si>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</si>
  <si>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</si>
  <si>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</si>
  <si>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</si>
  <si>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</si>
  <si>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</si>
  <si>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</si>
  <si>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</si>
  <si>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</si>
  <si>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</si>
  <si>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</si>
  <si>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</si>
  <si>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</si>
  <si>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</si>
  <si>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</si>
  <si>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</si>
  <si>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</si>
  <si>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</si>
  <si>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</si>
  <si>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</si>
  <si>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</si>
  <si>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</si>
  <si>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</si>
  <si>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</si>
  <si>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</si>
  <si>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</si>
  <si>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</si>
  <si>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</si>
  <si>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</si>
  <si>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</si>
  <si>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</si>
  <si>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</si>
  <si>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</si>
  <si>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</si>
  <si>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</si>
  <si>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</si>
  <si>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</si>
  <si>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</si>
  <si>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</si>
  <si>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</si>
  <si>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</si>
  <si>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</si>
  <si>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</si>
  <si>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</si>
  <si>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</si>
  <si>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</si>
  <si>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</si>
  <si>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</si>
  <si>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</si>
  <si>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</si>
  <si>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</si>
  <si>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</si>
  <si>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</si>
  <si>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</si>
  <si>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</si>
  <si>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</si>
  <si>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</si>
  <si>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</si>
  <si>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</si>
  <si>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</si>
  <si>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</si>
  <si>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</si>
  <si>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</si>
  <si>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</si>
  <si>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</si>
  <si>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</si>
  <si>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</si>
  <si>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</si>
  <si>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</si>
  <si>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</si>
  <si>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</si>
  <si>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</si>
  <si>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</si>
  <si>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</si>
  <si>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</si>
  <si>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</si>
  <si>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</si>
  <si>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</si>
  <si>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</si>
  <si>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</si>
  <si>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</si>
  <si>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</si>
  <si>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</si>
  <si>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</si>
  <si>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</si>
  <si>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</si>
  <si>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</si>
  <si>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</si>
  <si>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</si>
  <si>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</si>
  <si>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</si>
  <si>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</si>
  <si>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</si>
  <si>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</si>
  <si>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</si>
  <si>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</si>
  <si>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</si>
  <si>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</si>
  <si>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</si>
  <si>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</si>
  <si>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</si>
  <si>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</si>
  <si>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</si>
  <si>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</si>
  <si>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</si>
  <si>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</si>
  <si>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</si>
  <si>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</si>
  <si>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</si>
  <si>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</si>
  <si>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</si>
  <si>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</si>
  <si>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</si>
  <si>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</si>
  <si>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</si>
  <si>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</si>
  <si>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</si>
  <si>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</si>
  <si>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</si>
  <si>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</si>
  <si>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</si>
  <si>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</si>
  <si>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</si>
  <si>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</si>
  <si>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</si>
  <si>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</si>
  <si>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</si>
  <si>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</si>
  <si>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</si>
  <si>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</si>
  <si>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</si>
  <si>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</si>
  <si>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</si>
  <si>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</si>
  <si>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</si>
  <si>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</si>
  <si>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</si>
  <si>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</si>
  <si>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</si>
  <si>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</si>
  <si>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</si>
  <si>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</si>
  <si>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</si>
  <si>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</si>
  <si>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</si>
  <si>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</si>
  <si>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</si>
  <si>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</si>
  <si>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</si>
  <si>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</si>
  <si>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</si>
  <si>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</si>
  <si>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</si>
  <si>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</si>
  <si>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</si>
  <si>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</si>
  <si>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</si>
  <si>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</si>
  <si>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</si>
  <si>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</si>
  <si>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</si>
  <si>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</si>
  <si>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</si>
  <si>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</si>
  <si>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</si>
  <si>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</si>
  <si>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</si>
  <si>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</si>
  <si>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</si>
  <si>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</si>
  <si>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</si>
  <si>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</si>
  <si>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</si>
  <si>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</si>
  <si>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</si>
  <si>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</si>
  <si>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</si>
  <si>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</si>
  <si>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</si>
  <si>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</si>
  <si>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</si>
  <si>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</si>
  <si>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</si>
  <si>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</si>
  <si>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</si>
  <si>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</si>
  <si>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</si>
  <si>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</si>
  <si>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</si>
  <si>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</si>
  <si>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</si>
  <si>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</si>
  <si>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</si>
  <si>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</si>
  <si>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</si>
  <si>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</si>
  <si>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</si>
  <si>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</si>
  <si>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</si>
  <si>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</si>
  <si>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</si>
  <si>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</si>
  <si>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</si>
  <si>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</si>
  <si>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</si>
  <si>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</si>
  <si>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</si>
  <si>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</si>
  <si>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</si>
  <si>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</si>
  <si>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</si>
  <si>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</si>
  <si>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</si>
  <si>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</si>
  <si>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</si>
  <si>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</si>
  <si>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</si>
  <si>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</si>
  <si>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</si>
  <si>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</si>
  <si>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</si>
  <si>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</si>
  <si>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</si>
  <si>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</si>
  <si>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</si>
  <si>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</si>
  <si>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</si>
  <si>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</si>
  <si>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</si>
  <si>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</si>
  <si>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</si>
  <si>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</si>
  <si>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</si>
  <si>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</si>
  <si>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</si>
  <si>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</si>
  <si>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</si>
  <si>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</si>
  <si>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</si>
  <si>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</si>
  <si>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</si>
  <si>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</si>
  <si>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</si>
  <si>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</si>
  <si>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</si>
  <si>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</si>
  <si>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</si>
  <si>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</si>
  <si>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</si>
  <si>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</si>
  <si>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</si>
  <si>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</si>
  <si>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</si>
  <si>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</si>
  <si>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</si>
  <si>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</si>
  <si>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</si>
  <si>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</si>
  <si>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</si>
  <si>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</si>
  <si>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</si>
  <si>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</si>
  <si>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</si>
  <si>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</si>
  <si>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</si>
  <si>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</si>
  <si>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</si>
  <si>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</si>
  <si>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</si>
  <si>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</si>
  <si>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</si>
  <si>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</si>
  <si>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</si>
  <si>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</si>
  <si>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</si>
  <si>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</si>
  <si>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</si>
  <si>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</si>
  <si>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</si>
  <si>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</si>
  <si>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</si>
  <si>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</si>
  <si>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</si>
  <si>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</si>
  <si>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</si>
  <si>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</si>
  <si>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</si>
  <si>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</si>
  <si>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</si>
  <si>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</si>
  <si>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</si>
  <si>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</si>
  <si>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</si>
  <si>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</si>
  <si>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</si>
  <si>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</si>
  <si>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</si>
  <si>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</si>
  <si>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</si>
  <si>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</si>
  <si>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</si>
  <si>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</si>
  <si>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</si>
  <si>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</si>
  <si>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</si>
  <si>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</si>
  <si>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</si>
  <si>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</si>
  <si>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</si>
  <si>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</si>
  <si>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</si>
  <si>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</si>
  <si>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</si>
  <si>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</si>
  <si>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</si>
  <si>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</si>
  <si>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</si>
  <si>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</si>
  <si>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</si>
  <si>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</si>
  <si>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</si>
  <si>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</si>
  <si>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</si>
  <si>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</si>
  <si>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</si>
  <si>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</si>
  <si>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</si>
  <si>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</si>
  <si>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</si>
  <si>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</si>
  <si>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</si>
  <si>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</si>
  <si>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</si>
  <si>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</si>
  <si>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</si>
  <si>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</si>
  <si>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</si>
  <si>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</si>
  <si>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</si>
  <si>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</si>
  <si>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</si>
  <si>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</si>
  <si>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</si>
  <si>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</si>
  <si>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</si>
  <si>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</si>
  <si>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</si>
  <si>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</si>
  <si>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</si>
  <si>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</si>
  <si>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</si>
  <si>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</si>
  <si>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</si>
  <si>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</si>
  <si>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</si>
  <si>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</si>
  <si>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</si>
  <si>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</si>
  <si>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</si>
  <si>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</si>
  <si>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</si>
  <si>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</si>
  <si>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</si>
  <si>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</si>
  <si>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</si>
  <si>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</si>
  <si>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</si>
  <si>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</si>
  <si>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</si>
  <si>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</si>
  <si>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</si>
  <si>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</si>
  <si>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</si>
  <si>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</si>
  <si>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</si>
  <si>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</si>
  <si>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</si>
  <si>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</si>
  <si>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</si>
  <si>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</si>
  <si>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</si>
  <si>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</si>
  <si>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</si>
  <si>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</si>
  <si>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</si>
  <si>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</si>
  <si>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</si>
  <si>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</si>
  <si>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</si>
  <si>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</si>
  <si>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</si>
  <si>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</si>
  <si>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</si>
  <si>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</si>
  <si>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</si>
  <si>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</si>
  <si>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</si>
  <si>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</si>
  <si>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</si>
  <si>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</si>
  <si>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</si>
  <si>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</si>
  <si>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</si>
  <si>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</si>
  <si>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</si>
  <si>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</si>
  <si>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</si>
  <si>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</si>
  <si>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</si>
  <si>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</si>
  <si>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</si>
  <si>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</si>
  <si>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</si>
  <si>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</si>
  <si>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</si>
  <si>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</si>
  <si>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</si>
  <si>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</si>
  <si>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</si>
  <si>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</si>
  <si>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</si>
  <si>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</si>
  <si>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</si>
  <si>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</si>
  <si>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</si>
  <si>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</si>
  <si>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</si>
  <si>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</si>
  <si>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</si>
  <si>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</si>
  <si>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</si>
  <si>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</si>
  <si>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</si>
  <si>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</si>
  <si>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</si>
  <si>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</si>
  <si>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</si>
  <si>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</si>
  <si>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</si>
  <si>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</si>
  <si>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</si>
  <si>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</si>
  <si>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</si>
  <si>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</si>
  <si>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</si>
  <si>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</si>
  <si>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</si>
  <si>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</si>
  <si>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</si>
  <si>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</si>
  <si>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</si>
  <si>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</si>
  <si>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</si>
  <si>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</si>
  <si>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</si>
  <si>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</si>
  <si>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</si>
  <si>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</si>
  <si>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</si>
  <si>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</si>
  <si>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</si>
  <si>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</si>
  <si>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</si>
  <si>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</si>
  <si>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</si>
  <si>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</si>
  <si>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</si>
  <si>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</si>
  <si>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</si>
  <si>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</si>
  <si>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</si>
  <si>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</si>
  <si>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</si>
  <si>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</si>
  <si>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</si>
  <si>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</si>
  <si>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</si>
  <si>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</si>
  <si>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</si>
  <si>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</si>
  <si>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</si>
  <si>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</si>
  <si>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</si>
  <si>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</si>
  <si>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</si>
  <si>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</si>
  <si>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</si>
  <si>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</si>
  <si>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</si>
  <si>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</si>
  <si>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</si>
  <si>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</si>
  <si>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</si>
  <si>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</si>
  <si>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</si>
  <si>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</si>
  <si>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</si>
  <si>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</si>
  <si>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</si>
  <si>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</si>
  <si>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</si>
  <si>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</si>
  <si>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</si>
  <si>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</si>
  <si>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</si>
  <si>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</si>
  <si>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</si>
  <si>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</si>
  <si>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</si>
  <si>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</si>
  <si>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</si>
  <si>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</si>
  <si>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</si>
  <si>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</si>
  <si>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</si>
  <si>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</si>
  <si>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</si>
  <si>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</si>
  <si>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</si>
  <si>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</si>
  <si>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</si>
  <si>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</si>
  <si>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</si>
  <si>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</si>
  <si>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</si>
  <si>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</si>
  <si>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</si>
  <si>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</si>
  <si>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</si>
  <si>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</si>
  <si>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</si>
  <si>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</si>
  <si>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</si>
  <si>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</si>
  <si>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</si>
  <si>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</si>
  <si>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</si>
  <si>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</si>
  <si>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</si>
  <si>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</si>
  <si>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</si>
  <si>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</si>
  <si>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</si>
  <si>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</si>
  <si>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</si>
  <si>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</si>
  <si>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</si>
  <si>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</si>
  <si>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</si>
  <si>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</si>
  <si>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</si>
  <si>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</si>
  <si>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</si>
  <si>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</si>
  <si>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</si>
  <si>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</si>
  <si>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</si>
  <si>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</si>
  <si>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</si>
  <si>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</si>
  <si>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</si>
  <si>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</si>
  <si>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</si>
  <si>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</si>
  <si>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</si>
  <si>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</si>
  <si>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</si>
  <si>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</si>
  <si>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</si>
  <si>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</si>
  <si>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</si>
  <si>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</si>
  <si>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</si>
  <si>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</si>
  <si>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</si>
  <si>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</si>
  <si>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</si>
  <si>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</si>
  <si>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</si>
  <si>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</si>
  <si>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</si>
  <si>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</si>
  <si>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</si>
  <si>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</si>
  <si>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</si>
  <si>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</si>
  <si>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</si>
  <si>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</si>
  <si>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</si>
  <si>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</si>
  <si>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</si>
  <si>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</si>
  <si>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</si>
  <si>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</si>
  <si>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</si>
  <si>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</si>
  <si>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</si>
  <si>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</si>
  <si>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</si>
  <si>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</si>
  <si>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</si>
  <si>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</si>
  <si>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</si>
  <si>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</si>
  <si>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</si>
  <si>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</si>
  <si>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</si>
  <si>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</si>
  <si>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</si>
  <si>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</si>
  <si>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</si>
  <si>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</si>
  <si>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</si>
  <si>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</si>
  <si>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</si>
  <si>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</si>
  <si>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</si>
  <si>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</si>
  <si>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</si>
  <si>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</si>
  <si>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</si>
  <si>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</si>
  <si>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</si>
  <si>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</si>
  <si>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</si>
  <si>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</si>
  <si>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</si>
  <si>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</si>
  <si>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</si>
  <si>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</si>
  <si>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</si>
  <si>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</si>
  <si>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</si>
  <si>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</si>
  <si>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</si>
  <si>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</si>
  <si>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</si>
  <si>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</si>
  <si>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</si>
  <si>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</si>
  <si>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</si>
  <si>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</si>
  <si>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</si>
  <si>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</si>
  <si>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</si>
  <si>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</si>
  <si>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</si>
  <si>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</si>
  <si>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</si>
  <si>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</si>
  <si>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</si>
  <si>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</si>
  <si>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</si>
  <si>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</si>
  <si>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</si>
  <si>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</si>
  <si>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</si>
  <si>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</si>
  <si>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</si>
  <si>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</si>
  <si>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</si>
  <si>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</si>
  <si>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</si>
  <si>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</si>
  <si>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</si>
  <si>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</si>
  <si>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</si>
  <si>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</si>
  <si>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</si>
  <si>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</si>
  <si>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</si>
  <si>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</si>
  <si>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</si>
  <si>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</si>
  <si>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</si>
  <si>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</si>
  <si>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</si>
  <si>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</si>
  <si>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</si>
  <si>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</si>
  <si>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</si>
  <si>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</si>
  <si>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</si>
  <si>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</si>
  <si>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</si>
  <si>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</si>
  <si>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</si>
  <si>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</si>
  <si>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</si>
  <si>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</si>
  <si>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</si>
  <si>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</si>
  <si>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</si>
  <si>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</si>
  <si>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</si>
  <si>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</si>
  <si>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</si>
  <si>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</si>
  <si>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</si>
  <si>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</si>
  <si>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</si>
  <si>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</si>
  <si>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</si>
  <si>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</si>
  <si>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</si>
  <si>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</si>
  <si>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</si>
  <si>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</si>
  <si>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</si>
  <si>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</si>
  <si>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</si>
  <si>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</si>
  <si>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</si>
  <si>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</si>
  <si>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</si>
  <si>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</si>
  <si>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</si>
  <si>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</si>
  <si>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</si>
  <si>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</si>
  <si>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</si>
  <si>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</si>
  <si>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</si>
  <si>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</si>
  <si>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</si>
  <si>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</si>
  <si>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</si>
  <si>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</si>
  <si>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</si>
  <si>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</si>
  <si>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</si>
  <si>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</si>
  <si>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</si>
  <si>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</si>
  <si>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</si>
  <si>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</si>
  <si>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</si>
  <si>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</si>
  <si>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</si>
  <si>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</si>
  <si>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</si>
  <si>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</si>
  <si>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</si>
  <si>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</si>
  <si>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</si>
  <si>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</si>
  <si>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</si>
  <si>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</si>
  <si>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</si>
  <si>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</si>
  <si>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</si>
  <si>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</si>
  <si>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</si>
  <si>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</si>
  <si>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</si>
  <si>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</si>
  <si>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</si>
  <si>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</si>
  <si>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</si>
  <si>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</si>
  <si>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</si>
  <si>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</si>
  <si>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</si>
  <si>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</si>
  <si>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</si>
  <si>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</si>
  <si>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</si>
  <si>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</si>
  <si>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</si>
  <si>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</si>
  <si>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</si>
  <si>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</si>
  <si>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</si>
  <si>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</si>
  <si>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</si>
  <si>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</si>
  <si>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</si>
  <si>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</si>
  <si>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</si>
  <si>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</si>
  <si>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</si>
  <si>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</si>
  <si>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</si>
  <si>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</si>
  <si>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</si>
  <si>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</si>
  <si>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</si>
  <si>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</si>
  <si>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</si>
  <si>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</si>
  <si>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</si>
  <si>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</si>
  <si>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</si>
  <si>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</si>
  <si>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</si>
  <si>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</si>
  <si>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</si>
  <si>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</si>
  <si>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</si>
  <si>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</si>
  <si>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</si>
  <si>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</si>
  <si>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</si>
  <si>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</si>
  <si>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</si>
  <si>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</si>
  <si>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</si>
  <si>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</si>
  <si>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</si>
  <si>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</si>
  <si>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</si>
  <si>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</si>
  <si>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</si>
  <si>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</si>
  <si>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</si>
  <si>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</si>
  <si>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</si>
  <si>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</si>
  <si>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</si>
  <si>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</si>
  <si>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</si>
  <si>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</si>
  <si>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</si>
  <si>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</si>
  <si>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</si>
  <si>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</si>
  <si>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</si>
  <si>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</si>
  <si>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</si>
  <si>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</si>
  <si>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</si>
  <si>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</si>
  <si>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</si>
  <si>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</si>
  <si>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</si>
  <si>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</si>
  <si>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</si>
  <si>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</si>
  <si>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</si>
  <si>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</si>
  <si>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</si>
  <si>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</si>
  <si>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</si>
  <si>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</si>
  <si>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</si>
  <si>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</si>
  <si>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</si>
  <si>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</si>
  <si>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</si>
  <si>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</si>
  <si>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</si>
  <si>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</si>
  <si>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</si>
  <si>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</si>
  <si>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</si>
  <si>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</si>
  <si>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</si>
  <si>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</si>
  <si>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</si>
  <si>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</si>
  <si>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</si>
  <si>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</si>
  <si>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</si>
  <si>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</si>
  <si>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</si>
  <si>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</si>
  <si>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</si>
  <si>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</si>
  <si>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</si>
  <si>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</si>
  <si>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</si>
  <si>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</si>
  <si>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</si>
  <si>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</si>
  <si>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</si>
  <si>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</si>
  <si>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</si>
  <si>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</si>
  <si>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</si>
  <si>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</si>
  <si>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</si>
  <si>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</si>
  <si>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</si>
  <si>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</si>
  <si>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</si>
  <si>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</si>
  <si>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</si>
  <si>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</si>
  <si>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</si>
  <si>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</si>
  <si>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</si>
  <si>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</si>
  <si>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</si>
  <si>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</si>
  <si>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</si>
  <si>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</si>
  <si>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</si>
  <si>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</si>
  <si>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</si>
  <si>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</si>
  <si>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</si>
  <si>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</si>
  <si>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</si>
  <si>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</si>
  <si>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</si>
  <si>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</si>
  <si>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</si>
  <si>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</si>
  <si>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</si>
  <si>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</si>
  <si>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</si>
  <si>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</si>
  <si>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</si>
  <si>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</si>
  <si>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</si>
  <si>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</si>
  <si>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</si>
  <si>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</si>
  <si>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</si>
  <si>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</si>
  <si>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</si>
  <si>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</si>
  <si>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</si>
  <si>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</si>
  <si>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</si>
  <si>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</si>
  <si>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</si>
  <si>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</si>
  <si>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</si>
  <si>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</si>
  <si>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</si>
  <si>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</si>
  <si>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</si>
  <si>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</si>
  <si>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</si>
  <si>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</si>
  <si>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</si>
  <si>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</si>
  <si>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</si>
  <si>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</si>
  <si>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</si>
  <si>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</si>
  <si>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</si>
  <si>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</si>
  <si>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</si>
  <si>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</si>
  <si>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</si>
  <si>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</si>
  <si>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</si>
  <si>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</si>
  <si>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</si>
  <si>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</si>
  <si>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</si>
  <si>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</si>
  <si>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</si>
  <si>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</si>
  <si>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</si>
  <si>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</si>
  <si>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</si>
  <si>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</si>
  <si>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</si>
  <si>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</si>
  <si>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</si>
  <si>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</si>
  <si>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</si>
  <si>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</si>
  <si>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</si>
  <si>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</si>
  <si>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</si>
  <si>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</si>
  <si>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</si>
  <si>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</si>
  <si>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</si>
  <si>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</si>
  <si>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</si>
  <si>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</si>
  <si>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</si>
  <si>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</si>
  <si>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</si>
  <si>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</si>
  <si>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</si>
  <si>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</si>
  <si>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</si>
  <si>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</si>
  <si>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</si>
  <si>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</si>
  <si>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</si>
  <si>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</si>
  <si>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</si>
  <si>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</si>
  <si>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</si>
  <si>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</si>
  <si>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</si>
  <si>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</si>
  <si>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</si>
  <si>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</si>
  <si>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</si>
  <si>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</si>
  <si>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</si>
  <si>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</si>
  <si>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</si>
  <si>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</si>
  <si>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</si>
  <si>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</si>
  <si>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</si>
  <si>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</si>
  <si>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</si>
  <si>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</si>
  <si>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</si>
  <si>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</si>
  <si>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</si>
  <si>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</si>
  <si>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</si>
  <si>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</si>
  <si>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</si>
  <si>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</si>
  <si>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</si>
  <si>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</si>
  <si>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</si>
  <si>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</si>
  <si>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</si>
  <si>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</si>
  <si>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</si>
  <si>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</si>
  <si>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</si>
  <si>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</si>
  <si>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</si>
  <si>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</si>
  <si>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</si>
  <si>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</si>
  <si>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</si>
  <si>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</si>
  <si>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</si>
  <si>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</si>
  <si>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</si>
  <si>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</si>
  <si>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</si>
  <si>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</si>
  <si>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</si>
  <si>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</si>
  <si>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</si>
  <si>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</si>
  <si>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</si>
  <si>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</si>
  <si>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</si>
  <si>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</si>
  <si>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</si>
  <si>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</si>
  <si>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</si>
  <si>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</si>
  <si>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</si>
  <si>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</si>
  <si>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</si>
  <si>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</si>
  <si>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</si>
  <si>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</si>
  <si>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</si>
  <si>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</si>
  <si>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</si>
  <si>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</si>
  <si>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</si>
  <si>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</si>
  <si>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</si>
  <si>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</si>
  <si>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</si>
  <si>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</si>
  <si>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</si>
  <si>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</si>
  <si>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</si>
  <si>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</si>
  <si>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</si>
  <si>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</si>
  <si>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</si>
  <si>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</si>
  <si>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</si>
  <si>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</si>
  <si>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</si>
  <si>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</si>
  <si>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</si>
  <si>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</si>
  <si>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</si>
  <si>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</si>
  <si>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</si>
  <si>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</si>
  <si>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</si>
  <si>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</si>
  <si>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</si>
  <si>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</si>
  <si>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</si>
  <si>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</si>
  <si>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</si>
  <si>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</si>
  <si>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</si>
  <si>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</si>
  <si>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</si>
  <si>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</si>
  <si>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</si>
  <si>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</si>
  <si>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</si>
  <si>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</si>
  <si>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</si>
  <si>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</si>
  <si>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</si>
  <si>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</si>
  <si>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</si>
  <si>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</si>
  <si>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</si>
  <si>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</si>
  <si>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</si>
  <si>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</si>
  <si>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</si>
  <si>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</si>
  <si>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</si>
  <si>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</si>
  <si>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</si>
  <si>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</si>
  <si>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</si>
  <si>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</si>
  <si>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</si>
  <si>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</si>
  <si>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</si>
  <si>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</si>
  <si>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</si>
  <si>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</si>
  <si>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</si>
  <si>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</si>
  <si>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</si>
  <si>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</si>
  <si>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</si>
  <si>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</si>
  <si>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</si>
  <si>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</si>
  <si>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</si>
  <si>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</si>
  <si>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</si>
  <si>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</si>
  <si>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</si>
  <si>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</si>
  <si>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</si>
  <si>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</si>
  <si>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</si>
  <si>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</si>
  <si>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</si>
  <si>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</si>
  <si>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</si>
  <si>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</si>
  <si>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</si>
  <si>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</si>
  <si>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</si>
  <si>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</si>
  <si>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</si>
  <si>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</si>
  <si>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</si>
  <si>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</si>
  <si>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</si>
  <si>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</si>
  <si>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</si>
  <si>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</si>
  <si>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</si>
  <si>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</si>
  <si>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</si>
  <si>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</si>
  <si>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</si>
  <si>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</si>
  <si>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</si>
  <si>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</si>
  <si>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</si>
  <si>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</si>
  <si>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</si>
  <si>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</si>
  <si>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</si>
  <si>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</si>
  <si>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</si>
  <si>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</si>
  <si>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</si>
  <si>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</si>
  <si>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</si>
  <si>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</si>
  <si>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</si>
  <si>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</si>
  <si>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</si>
  <si>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</si>
  <si>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</si>
  <si>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</si>
  <si>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</si>
  <si>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</si>
  <si>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</si>
  <si>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</si>
  <si>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</si>
  <si>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</si>
  <si>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</si>
  <si>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</si>
  <si>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</si>
  <si>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</si>
  <si>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</si>
  <si>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</si>
  <si>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</si>
  <si>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</si>
  <si>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</si>
  <si>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</si>
  <si>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</si>
  <si>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</si>
  <si>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</si>
  <si>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</si>
  <si>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</si>
  <si>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</si>
  <si>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</si>
  <si>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</si>
  <si>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</si>
  <si>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</si>
  <si>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</si>
  <si>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</si>
  <si>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</si>
  <si>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</si>
  <si>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</si>
  <si>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</si>
  <si>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</si>
  <si>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</si>
  <si>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</si>
  <si>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</si>
  <si>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</si>
  <si>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</si>
  <si>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</si>
  <si>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</si>
  <si>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</si>
  <si>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</si>
  <si>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</si>
  <si>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</si>
  <si>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</si>
  <si>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</si>
  <si>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</si>
  <si>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</si>
  <si>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</si>
  <si>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</si>
  <si>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</si>
  <si>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</si>
  <si>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</si>
  <si>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</si>
  <si>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</si>
  <si>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</si>
  <si>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</si>
  <si>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</si>
  <si>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</si>
  <si>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</si>
  <si>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</si>
  <si>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</si>
  <si>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</si>
  <si>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</si>
  <si>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</si>
  <si>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</si>
  <si>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</si>
  <si>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</si>
  <si>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</si>
  <si>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</si>
  <si>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</si>
  <si>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</si>
  <si>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</si>
  <si>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</si>
  <si>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</si>
  <si>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</si>
  <si>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</si>
  <si>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</si>
  <si>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</si>
  <si>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</si>
  <si>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</si>
  <si>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</si>
  <si>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</si>
  <si>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</si>
  <si>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</si>
  <si>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</si>
  <si>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</si>
  <si>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</si>
  <si>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</si>
  <si>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</si>
  <si>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</si>
  <si>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</si>
  <si>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</si>
  <si>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</si>
  <si>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</si>
  <si>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</si>
  <si>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</si>
  <si>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</si>
  <si>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</si>
  <si>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</si>
  <si>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</si>
  <si>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</si>
  <si>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</si>
  <si>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</si>
  <si>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</si>
  <si>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</si>
  <si>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</si>
  <si>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</si>
  <si>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</si>
  <si>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</si>
  <si>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</si>
  <si>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</si>
  <si>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</si>
  <si>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</si>
  <si>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</si>
  <si>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</si>
  <si>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</si>
  <si>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</si>
  <si>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</si>
  <si>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</si>
  <si>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</si>
  <si>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</si>
  <si>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</si>
  <si>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</si>
  <si>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</si>
  <si>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</si>
  <si>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</si>
  <si>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</si>
  <si>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</si>
  <si>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</si>
  <si>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</si>
  <si>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</si>
  <si>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</si>
  <si>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</si>
  <si>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</si>
  <si>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</si>
  <si>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</si>
  <si>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</si>
  <si>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</si>
  <si>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</si>
  <si>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</si>
  <si>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</si>
  <si>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</si>
  <si>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</si>
  <si>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</si>
  <si>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</si>
  <si>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</si>
  <si>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</si>
  <si>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</si>
  <si>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</si>
  <si>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</si>
  <si>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</si>
  <si>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</si>
  <si>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</si>
  <si>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</si>
  <si>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</si>
  <si>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</si>
  <si>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</si>
  <si>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</si>
  <si>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</si>
  <si>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</si>
  <si>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</si>
  <si>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</si>
  <si>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</si>
  <si>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</si>
  <si>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</si>
  <si>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</si>
  <si>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</si>
  <si>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</si>
  <si>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</si>
  <si>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</si>
  <si>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</si>
  <si>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</si>
  <si>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</si>
  <si>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</si>
  <si>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</si>
  <si>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</si>
  <si>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</si>
  <si>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</si>
  <si>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</si>
  <si>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</si>
  <si>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</si>
  <si>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</si>
  <si>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</si>
  <si>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</si>
  <si>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</si>
  <si>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</si>
  <si>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</si>
  <si>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</si>
  <si>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</si>
  <si>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</si>
  <si>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</si>
  <si>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</si>
  <si>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</si>
  <si>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</si>
  <si>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</si>
  <si>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</si>
  <si>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</si>
  <si>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</si>
  <si>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</si>
  <si>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</si>
  <si>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</si>
  <si>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</si>
  <si>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</si>
  <si>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</si>
  <si>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</si>
  <si>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</si>
  <si>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</si>
  <si>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</si>
  <si>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</si>
  <si>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</si>
  <si>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</si>
  <si>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</si>
  <si>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</si>
  <si>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</si>
  <si>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</si>
  <si>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</si>
  <si>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</si>
  <si>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</si>
  <si>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</si>
  <si>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</si>
  <si>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</si>
  <si>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</si>
  <si>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</si>
  <si>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</si>
  <si>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</si>
  <si>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</si>
  <si>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</si>
  <si>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</si>
  <si>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</si>
  <si>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</si>
  <si>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</si>
  <si>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</si>
  <si>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</si>
  <si>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</si>
  <si>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</si>
  <si>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</si>
  <si>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</si>
  <si>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</si>
  <si>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</si>
  <si>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</si>
  <si>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</si>
  <si>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</si>
  <si>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</si>
  <si>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</si>
  <si>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</si>
  <si>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</si>
  <si>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</si>
  <si>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</si>
  <si>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</si>
  <si>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</si>
  <si>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</si>
  <si>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</si>
  <si>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</si>
  <si>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</si>
  <si>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</si>
  <si>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</si>
  <si>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</si>
  <si>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</si>
  <si>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</si>
  <si>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</si>
  <si>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</si>
  <si>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</si>
  <si>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</si>
  <si>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</si>
  <si>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</si>
  <si>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</si>
  <si>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</si>
  <si>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</si>
  <si>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</si>
  <si>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</si>
  <si>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</si>
  <si>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</si>
  <si>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</si>
  <si>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</si>
  <si>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</si>
  <si>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</si>
  <si>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</si>
  <si>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</si>
  <si>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</si>
  <si>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</si>
  <si>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</si>
  <si>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</si>
  <si>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</si>
  <si>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</si>
  <si>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</si>
  <si>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</si>
  <si>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</si>
  <si>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</si>
  <si>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</si>
  <si>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</si>
  <si>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</si>
  <si>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</si>
  <si>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</si>
  <si>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</si>
  <si>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</si>
  <si>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</si>
  <si>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</si>
  <si>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</si>
  <si>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</si>
  <si>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</si>
  <si>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</si>
  <si>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</si>
  <si>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</si>
  <si>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</si>
  <si>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</si>
  <si>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</si>
  <si>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</si>
  <si>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</si>
  <si>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</si>
  <si>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</si>
  <si>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</si>
  <si>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</si>
  <si>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</si>
  <si>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</si>
  <si>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</si>
  <si>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</si>
  <si>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</si>
  <si>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</si>
  <si>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</si>
  <si>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</si>
  <si>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</si>
  <si>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</si>
  <si>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</si>
  <si>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</si>
  <si>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</si>
  <si>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</si>
  <si>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</si>
  <si>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</si>
  <si>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</si>
  <si>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</si>
  <si>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</si>
  <si>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</si>
  <si>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</si>
  <si>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</si>
  <si>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</si>
  <si>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</si>
  <si>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</si>
  <si>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</si>
  <si>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</si>
  <si>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</si>
  <si>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</si>
  <si>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</si>
  <si>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</si>
  <si>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</si>
  <si>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</si>
  <si>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</si>
  <si>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</si>
  <si>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</si>
  <si>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</si>
  <si>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</si>
  <si>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</si>
  <si>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</si>
  <si>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</si>
  <si>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</si>
  <si>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</si>
  <si>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</si>
  <si>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</si>
  <si>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</si>
  <si>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</si>
  <si>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</si>
  <si>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</si>
  <si>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</si>
  <si>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</si>
  <si>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</si>
  <si>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</si>
  <si>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</si>
  <si>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</si>
  <si>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</si>
  <si>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</si>
  <si>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</si>
  <si>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</si>
  <si>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</si>
  <si>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</si>
  <si>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</si>
  <si>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</si>
  <si>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</si>
  <si>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</si>
  <si>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</si>
  <si>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</si>
  <si>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</si>
  <si>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</si>
  <si>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</si>
  <si>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</si>
  <si>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</si>
  <si>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</si>
  <si>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</si>
  <si>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</si>
  <si>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</si>
  <si>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</si>
  <si>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</si>
  <si>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</si>
  <si>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</si>
  <si>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</si>
  <si>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</si>
  <si>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</si>
  <si>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</si>
  <si>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</si>
  <si>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</si>
  <si>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</si>
  <si>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</si>
  <si>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</si>
  <si>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</si>
  <si>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</si>
  <si>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</si>
  <si>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</si>
  <si>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</si>
  <si>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</si>
  <si>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</si>
  <si>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</si>
  <si>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</si>
  <si>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</si>
  <si>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</si>
  <si>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</si>
  <si>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</si>
  <si>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</si>
  <si>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</si>
  <si>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</si>
  <si>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</si>
  <si>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</si>
  <si>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</si>
  <si>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</si>
  <si>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</si>
  <si>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</si>
  <si>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</si>
  <si>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</si>
  <si>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</si>
  <si>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</si>
  <si>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</si>
  <si>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</si>
  <si>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</si>
  <si>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</si>
  <si>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</si>
  <si>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</si>
  <si>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</si>
  <si>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</si>
  <si>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</si>
  <si>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</si>
  <si>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</si>
  <si>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</si>
  <si>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</si>
  <si>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</si>
  <si>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</si>
  <si>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</si>
  <si>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</si>
  <si>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</si>
  <si>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</si>
  <si>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</si>
  <si>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</si>
  <si>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</si>
  <si>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</si>
  <si>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</si>
  <si>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</si>
  <si>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</si>
  <si>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</si>
  <si>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</si>
  <si>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</si>
  <si>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</si>
  <si>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</si>
  <si>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</si>
  <si>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</si>
  <si>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</si>
  <si>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</si>
  <si>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</si>
  <si>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</si>
  <si>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</si>
  <si>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</si>
  <si>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</si>
  <si>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</si>
  <si>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</si>
  <si>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</si>
  <si>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</si>
  <si>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</si>
  <si>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</si>
  <si>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</si>
  <si>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</si>
  <si>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</si>
  <si>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</si>
  <si>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</si>
  <si>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</si>
  <si>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</si>
  <si>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</si>
  <si>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</si>
  <si>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</si>
  <si>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</si>
  <si>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</si>
  <si>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</si>
  <si>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</si>
  <si>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</si>
  <si>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</si>
  <si>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</si>
  <si>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</si>
  <si>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</si>
  <si>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</si>
  <si>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</si>
  <si>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</si>
  <si>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</si>
  <si>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</si>
  <si>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</si>
  <si>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</si>
  <si>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</si>
  <si>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</si>
  <si>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</si>
  <si>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</si>
  <si>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</si>
  <si>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</si>
  <si>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</si>
  <si>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</si>
  <si>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</si>
  <si>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</si>
  <si>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</si>
  <si>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</si>
  <si>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</si>
  <si>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</si>
  <si>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</si>
  <si>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</si>
  <si>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</si>
  <si>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</si>
  <si>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</si>
  <si>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</si>
  <si>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</si>
  <si>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</si>
  <si>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</si>
  <si>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</si>
  <si>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</si>
  <si>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</si>
  <si>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</si>
  <si>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</si>
  <si>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</si>
  <si>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</si>
  <si>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</si>
  <si>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</si>
  <si>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</si>
  <si>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</si>
  <si>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</si>
  <si>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</si>
  <si>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</si>
  <si>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</si>
  <si>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</si>
  <si>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</si>
  <si>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</si>
  <si>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</si>
  <si>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</si>
  <si>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</si>
  <si>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</si>
  <si>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</si>
  <si>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</si>
  <si>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</si>
  <si>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</si>
  <si>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</si>
  <si>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</si>
  <si>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</si>
  <si>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</si>
  <si>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</si>
  <si>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</si>
  <si>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</si>
  <si>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</si>
  <si>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</si>
  <si>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</si>
  <si>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</si>
  <si>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</si>
  <si>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</si>
  <si>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</si>
  <si>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</si>
  <si>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</si>
  <si>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</si>
  <si>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</si>
  <si>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</si>
  <si>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</si>
  <si>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</si>
  <si>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</si>
  <si>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</si>
  <si>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</si>
  <si>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</si>
  <si>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</si>
  <si>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</si>
  <si>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</si>
  <si>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</si>
  <si>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</si>
  <si>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</si>
  <si>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</si>
  <si>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</si>
  <si>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</si>
  <si>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</si>
  <si>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</si>
  <si>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</si>
  <si>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</si>
  <si>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</si>
  <si>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</si>
  <si>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</si>
  <si>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</si>
  <si>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</si>
  <si>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</si>
  <si>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</si>
  <si>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</si>
  <si>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</si>
  <si>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</si>
  <si>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</si>
  <si>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</si>
  <si>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</si>
  <si>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</si>
  <si>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</si>
  <si>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</si>
  <si>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</si>
  <si>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</si>
  <si>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</si>
  <si>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</si>
  <si>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</si>
  <si>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</si>
  <si>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</si>
  <si>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</si>
  <si>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</si>
  <si>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</si>
  <si>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</si>
  <si>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</si>
  <si>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</si>
  <si>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</si>
  <si>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</si>
  <si>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</si>
  <si>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</si>
  <si>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</si>
  <si>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</si>
  <si>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</si>
  <si>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</si>
  <si>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</si>
  <si>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</si>
  <si>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</si>
  <si>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</si>
  <si>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</si>
  <si>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</si>
  <si>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</si>
  <si>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</si>
  <si>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</si>
  <si>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</si>
  <si>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</si>
  <si>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</si>
  <si>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</si>
  <si>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</si>
  <si>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</si>
  <si>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</si>
  <si>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</si>
  <si>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</si>
  <si>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</si>
  <si>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</si>
  <si>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</si>
  <si>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</si>
  <si>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</si>
  <si>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</si>
  <si>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</si>
  <si>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</si>
  <si>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</si>
  <si>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</si>
  <si>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</si>
  <si>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</si>
  <si>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</si>
  <si>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</si>
  <si>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</si>
  <si>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</si>
  <si>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</si>
  <si>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</si>
  <si>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</si>
  <si>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</si>
  <si>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</si>
  <si>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</si>
  <si>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</si>
  <si>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</si>
  <si>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</si>
  <si>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</si>
  <si>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</si>
  <si>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</si>
  <si>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</si>
  <si>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</si>
  <si>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</si>
  <si>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</si>
  <si>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</si>
  <si>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</si>
  <si>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</si>
  <si>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</si>
  <si>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</si>
  <si>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</si>
  <si>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</si>
  <si>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</si>
  <si>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</si>
  <si>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</si>
  <si>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</si>
  <si>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</si>
  <si>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</si>
  <si>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</si>
  <si>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</si>
  <si>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</si>
  <si>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</si>
  <si>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</si>
  <si>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</si>
  <si>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</si>
  <si>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</si>
  <si>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</si>
  <si>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</si>
  <si>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</si>
  <si>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</si>
  <si>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</si>
  <si>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</si>
  <si>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</si>
  <si>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</si>
  <si>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</si>
  <si>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</si>
  <si>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</si>
  <si>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</si>
  <si>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</si>
  <si>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</si>
  <si>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</si>
  <si>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</si>
  <si>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</si>
  <si>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</si>
  <si>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</si>
  <si>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</si>
  <si>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</si>
  <si>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</si>
  <si>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</si>
  <si>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</si>
  <si>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</si>
  <si>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</si>
  <si>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</si>
  <si>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</si>
  <si>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</si>
  <si>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</si>
  <si>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</si>
  <si>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</si>
  <si>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</si>
  <si>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</si>
  <si>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</si>
  <si>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</si>
  <si>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</si>
  <si>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</si>
  <si>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</si>
  <si>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</si>
  <si>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</si>
  <si>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</si>
  <si>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</si>
  <si>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</si>
  <si>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</si>
  <si>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</si>
  <si>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</si>
  <si>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</si>
  <si>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</si>
  <si>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</si>
  <si>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</si>
  <si>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</si>
  <si>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</si>
  <si>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</si>
  <si>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</si>
  <si>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</si>
  <si>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</si>
  <si>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</si>
  <si>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</si>
  <si>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</si>
  <si>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</si>
  <si>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</si>
  <si>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</si>
  <si>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</si>
  <si>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</si>
  <si>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</si>
  <si>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</si>
  <si>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</si>
  <si>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</si>
  <si>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</si>
  <si>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</si>
  <si>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</si>
  <si>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</si>
  <si>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</si>
  <si>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</si>
  <si>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</si>
  <si>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</si>
  <si>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</si>
  <si>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</si>
  <si>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</si>
  <si>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</si>
  <si>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</si>
  <si>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</si>
  <si>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</si>
  <si>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</si>
  <si>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</si>
  <si>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</si>
  <si>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</si>
  <si>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</si>
  <si>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</si>
  <si>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</si>
  <si>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</si>
  <si>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</si>
  <si>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</si>
  <si>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</si>
  <si>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</si>
  <si>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</si>
  <si>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</si>
  <si>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</si>
  <si>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</si>
  <si>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</si>
  <si>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</si>
  <si>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</si>
  <si>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</si>
  <si>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</si>
  <si>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</si>
  <si>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</si>
  <si>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</si>
  <si>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</si>
  <si>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</si>
  <si>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</si>
  <si>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</si>
  <si>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</si>
  <si>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</si>
  <si>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</si>
  <si>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</si>
  <si>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</si>
  <si>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</si>
  <si>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</si>
  <si>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</si>
  <si>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</si>
  <si>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</si>
  <si>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</si>
  <si>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</si>
  <si>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</si>
  <si>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</si>
  <si>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</si>
  <si>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</si>
  <si>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</si>
  <si>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</si>
  <si>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</si>
  <si>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</si>
  <si>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</si>
  <si>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</si>
  <si>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</si>
  <si>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</si>
  <si>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</si>
  <si>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</si>
  <si>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</si>
  <si>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</si>
  <si>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</si>
  <si>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</si>
  <si>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</si>
  <si>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</si>
  <si>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</si>
  <si>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</si>
  <si>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</si>
  <si>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</si>
  <si>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</si>
  <si>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</si>
  <si>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</si>
  <si>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</si>
  <si>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</si>
  <si>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</si>
  <si>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</si>
  <si>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</si>
  <si>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</si>
  <si>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</si>
  <si>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</si>
  <si>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</si>
  <si>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</si>
  <si>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</si>
  <si>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</si>
  <si>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</si>
  <si>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</si>
  <si>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</si>
  <si>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</si>
  <si>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</si>
  <si>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</si>
  <si>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</si>
  <si>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</si>
  <si>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</si>
  <si>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</si>
  <si>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</si>
  <si>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</si>
  <si>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</si>
  <si>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</si>
  <si>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</si>
  <si>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</si>
  <si>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</si>
  <si>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</si>
  <si>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</si>
  <si>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</si>
  <si>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</si>
  <si>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</si>
  <si>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</si>
  <si>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</si>
  <si>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</si>
  <si>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</si>
  <si>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</si>
  <si>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</si>
  <si>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</si>
  <si>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</si>
  <si>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</si>
  <si>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</si>
  <si>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</si>
  <si>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</si>
  <si>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</si>
  <si>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</si>
  <si>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</si>
  <si>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</si>
  <si>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</si>
  <si>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</si>
  <si>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</si>
  <si>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</si>
  <si>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</si>
  <si>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</si>
  <si>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</si>
  <si>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</si>
  <si>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</si>
  <si>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</si>
  <si>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</si>
  <si>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</si>
  <si>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</si>
  <si>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</si>
  <si>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</si>
  <si>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</si>
  <si>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</si>
  <si>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</si>
  <si>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</si>
  <si>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</si>
  <si>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</si>
  <si>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</si>
  <si>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</si>
  <si>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</si>
  <si>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</si>
  <si>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</si>
  <si>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</si>
  <si>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</si>
  <si>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</si>
  <si>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</si>
  <si>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</si>
  <si>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</si>
  <si>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</si>
  <si>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</si>
  <si>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</si>
  <si>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</si>
  <si>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</si>
  <si>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</si>
  <si>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</si>
  <si>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</si>
  <si>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</si>
  <si>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</si>
  <si>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</si>
  <si>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</si>
  <si>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</si>
  <si>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</si>
  <si>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</si>
  <si>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</si>
  <si>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</si>
  <si>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</si>
  <si>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</si>
  <si>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</si>
  <si>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</si>
  <si>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</si>
  <si>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</si>
  <si>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</si>
  <si>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</si>
  <si>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</si>
  <si>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</si>
  <si>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</si>
  <si>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</si>
  <si>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</si>
  <si>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</si>
  <si>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</si>
  <si>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</si>
  <si>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</si>
  <si>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</si>
  <si>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</si>
  <si>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</si>
  <si>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</si>
  <si>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</si>
  <si>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</si>
  <si>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</si>
  <si>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</si>
  <si>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</si>
  <si>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</si>
  <si>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</si>
  <si>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</si>
  <si>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</si>
  <si>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</si>
  <si>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</si>
  <si>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</si>
  <si>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</si>
  <si>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</si>
  <si>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</si>
  <si>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</si>
  <si>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</si>
  <si>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</si>
  <si>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</si>
  <si>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</si>
  <si>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</si>
  <si>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</si>
  <si>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</si>
  <si>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</si>
  <si>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</si>
  <si>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</si>
  <si>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</si>
  <si>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</si>
  <si>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</si>
  <si>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</si>
  <si>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</si>
  <si>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</si>
  <si>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</si>
  <si>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</si>
  <si>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</si>
  <si>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</si>
  <si>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</si>
  <si>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</si>
  <si>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</si>
  <si>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</si>
  <si>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</si>
  <si>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</si>
  <si>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</si>
  <si>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</si>
  <si>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</si>
  <si>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</si>
  <si>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</si>
  <si>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</si>
  <si>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</si>
  <si>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</si>
  <si>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</si>
  <si>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</si>
  <si>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</si>
  <si>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</si>
  <si>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</si>
  <si>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</si>
  <si>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</si>
  <si>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</si>
  <si>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</si>
  <si>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</si>
  <si>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</si>
  <si>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</si>
  <si>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</si>
  <si>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</si>
  <si>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</si>
  <si>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</si>
  <si>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</si>
  <si>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</si>
  <si>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</si>
  <si>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</si>
  <si>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</si>
  <si>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</si>
  <si>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</si>
  <si>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</si>
  <si>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</si>
  <si>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</si>
  <si>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</si>
  <si>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</si>
  <si>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</si>
  <si>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</si>
  <si>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</si>
  <si>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</si>
  <si>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</si>
  <si>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</si>
  <si>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</si>
  <si>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</si>
  <si>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</si>
  <si>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</si>
  <si>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</si>
  <si>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</si>
  <si>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</si>
  <si>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</si>
  <si>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</si>
  <si>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</si>
  <si>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</si>
  <si>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</si>
  <si>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</si>
  <si>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</si>
  <si>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</si>
  <si>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</si>
  <si>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</si>
  <si>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</si>
  <si>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</si>
  <si>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</si>
  <si>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</si>
  <si>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</si>
  <si>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</si>
  <si>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</si>
  <si>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</si>
  <si>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</si>
  <si>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</si>
  <si>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</si>
  <si>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</si>
  <si>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</si>
  <si>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</si>
  <si>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</si>
  <si>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</si>
  <si>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</si>
  <si>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</si>
  <si>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</si>
  <si>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</si>
  <si>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</si>
  <si>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</si>
  <si>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</si>
  <si>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</si>
  <si>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</si>
  <si>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</si>
  <si>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</si>
  <si>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</si>
  <si>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</si>
  <si>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</si>
  <si>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</si>
  <si>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</si>
  <si>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</si>
  <si>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</si>
  <si>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</si>
  <si>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</si>
  <si>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</si>
  <si>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</si>
  <si>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</si>
  <si>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</si>
  <si>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</si>
  <si>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</si>
  <si>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</si>
  <si>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</si>
  <si>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</si>
  <si>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</si>
  <si>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</si>
  <si>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</si>
  <si>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</si>
  <si>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</si>
  <si>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</si>
  <si>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</si>
  <si>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</si>
  <si>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</si>
  <si>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</si>
  <si>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</si>
  <si>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</si>
  <si>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</si>
  <si>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</si>
  <si>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</si>
  <si>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</si>
  <si>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</si>
  <si>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</si>
  <si>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</si>
  <si>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</si>
  <si>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</si>
  <si>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</si>
  <si>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</si>
  <si>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</si>
  <si>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</si>
  <si>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</si>
  <si>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</si>
  <si>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</si>
  <si>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</si>
  <si>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</si>
  <si>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</si>
  <si>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</si>
  <si>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</si>
  <si>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</si>
  <si>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</si>
  <si>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</si>
  <si>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</si>
  <si>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</si>
  <si>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</si>
  <si>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</si>
  <si>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</si>
  <si>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</si>
  <si>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</si>
  <si>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</si>
  <si>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</si>
  <si>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</si>
  <si>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</si>
  <si>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</si>
  <si>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</si>
  <si>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</si>
  <si>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</si>
  <si>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</si>
  <si>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</si>
  <si>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</si>
  <si>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</si>
  <si>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</si>
  <si>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</si>
  <si>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</si>
  <si>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</si>
  <si>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</si>
  <si>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</si>
  <si>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</si>
  <si>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</si>
  <si>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</si>
  <si>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</si>
  <si>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</si>
  <si>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</si>
  <si>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</si>
  <si>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</si>
  <si>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</si>
  <si>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</si>
  <si>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</si>
  <si>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</si>
  <si>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</si>
  <si>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</si>
  <si>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</si>
  <si>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</si>
  <si>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</si>
  <si>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</si>
  <si>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</si>
  <si>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</si>
  <si>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</si>
  <si>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</si>
  <si>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</si>
  <si>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</si>
  <si>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</si>
  <si>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</si>
  <si>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</si>
  <si>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</si>
  <si>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</si>
  <si>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</si>
  <si>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</si>
  <si>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</si>
  <si>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</si>
  <si>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</si>
  <si>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</si>
  <si>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</si>
  <si>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</si>
  <si>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</si>
  <si>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</si>
  <si>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</si>
  <si>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</si>
  <si>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</si>
  <si>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</si>
  <si>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</si>
  <si>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</si>
  <si>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</si>
  <si>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</si>
  <si>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</si>
  <si>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</si>
  <si>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</si>
  <si>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</si>
  <si>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</si>
  <si>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</si>
  <si>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</si>
  <si>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</si>
  <si>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</si>
  <si>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</si>
  <si>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</si>
  <si>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</si>
  <si>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</si>
  <si>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</si>
  <si>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</si>
  <si>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</si>
  <si>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</si>
  <si>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</si>
  <si>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</si>
  <si>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</si>
  <si>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</si>
  <si>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</si>
  <si>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</si>
  <si>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</si>
  <si>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</si>
  <si>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</si>
  <si>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</si>
  <si>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</si>
  <si>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</si>
  <si>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</si>
  <si>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</si>
  <si>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</si>
  <si>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</si>
  <si>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</si>
  <si>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</si>
  <si>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</si>
  <si>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</si>
  <si>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</si>
  <si>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</si>
  <si>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</si>
  <si>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</si>
  <si>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</si>
  <si>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</si>
  <si>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</si>
  <si>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</si>
  <si>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</si>
  <si>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</si>
  <si>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</si>
  <si>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</si>
  <si>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</si>
  <si>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</si>
  <si>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</si>
  <si>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</si>
  <si>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</si>
  <si>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</si>
  <si>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</si>
  <si>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</si>
  <si>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</si>
  <si>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</si>
  <si>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</si>
  <si>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</si>
  <si>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</si>
  <si>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</si>
  <si>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</si>
  <si>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</si>
  <si>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</si>
  <si>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</si>
  <si>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</si>
  <si>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</si>
  <si>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</si>
  <si>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</si>
  <si>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</si>
  <si>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</si>
  <si>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</si>
  <si>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</si>
  <si>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</si>
  <si>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</si>
  <si>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</si>
  <si>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</si>
  <si>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</si>
  <si>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</si>
  <si>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</si>
  <si>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</si>
  <si>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</si>
  <si>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</si>
  <si>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</si>
  <si>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</si>
  <si>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</si>
  <si>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</si>
  <si>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</si>
  <si>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</si>
  <si>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</si>
  <si>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</si>
  <si>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</si>
  <si>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</si>
  <si>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</si>
  <si>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</si>
  <si>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</si>
  <si>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</si>
  <si>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</si>
  <si>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</si>
  <si>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</si>
  <si>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</si>
  <si>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</si>
  <si>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</si>
  <si>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</si>
  <si>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</si>
  <si>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</si>
  <si>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</si>
  <si>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</si>
  <si>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</si>
  <si>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</si>
  <si>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</si>
  <si>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</si>
  <si>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</si>
  <si>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</si>
  <si>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</si>
  <si>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</si>
  <si>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</si>
  <si>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</si>
  <si>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</si>
  <si>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</si>
  <si>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</si>
  <si>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</si>
  <si>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</si>
  <si>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</si>
  <si>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</si>
  <si>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</si>
  <si>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</si>
  <si>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</si>
  <si>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</si>
  <si>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</si>
  <si>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</si>
  <si>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</si>
  <si>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</si>
  <si>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</si>
  <si>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</si>
  <si>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</si>
  <si>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</si>
  <si>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</si>
  <si>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</si>
  <si>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</si>
  <si>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</si>
  <si>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</si>
  <si>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</si>
  <si>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</si>
  <si>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</si>
  <si>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</si>
  <si>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</si>
  <si>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</si>
  <si>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</si>
  <si>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</si>
  <si>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</si>
  <si>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</si>
  <si>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</si>
  <si>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</si>
  <si>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</si>
  <si>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</si>
  <si>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</si>
  <si>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</si>
  <si>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</si>
  <si>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</si>
  <si>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</si>
  <si>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</si>
  <si>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</si>
  <si>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</si>
  <si>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</si>
  <si>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</si>
  <si>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</si>
  <si>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</si>
  <si>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</si>
  <si>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</si>
  <si>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</si>
  <si>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</si>
  <si>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</si>
  <si>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</si>
  <si>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</si>
  <si>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</si>
  <si>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</si>
  <si>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</si>
  <si>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</si>
  <si>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</si>
  <si>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</si>
  <si>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</si>
  <si>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</si>
  <si>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</si>
  <si>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</si>
  <si>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</si>
  <si>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</si>
  <si>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</si>
  <si>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</si>
  <si>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</si>
  <si>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</si>
  <si>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</si>
  <si>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</si>
  <si>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</si>
  <si>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</si>
  <si>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</si>
  <si>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</si>
  <si>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</si>
  <si>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</si>
  <si>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</si>
  <si>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</si>
  <si>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</si>
  <si>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</si>
  <si>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</si>
  <si>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</si>
  <si>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</si>
  <si>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</si>
  <si>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</si>
  <si>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</si>
  <si>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</si>
  <si>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</si>
  <si>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</si>
  <si>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</si>
  <si>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</si>
  <si>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</si>
  <si>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</si>
  <si>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</si>
  <si>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</si>
  <si>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</si>
  <si>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</si>
  <si>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</si>
  <si>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</si>
  <si>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</si>
  <si>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</si>
  <si>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</si>
  <si>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</si>
  <si>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</si>
  <si>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</si>
  <si>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</si>
  <si>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</si>
  <si>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</si>
  <si>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</si>
  <si>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</si>
  <si>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</si>
  <si>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</si>
  <si>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</si>
  <si>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</si>
  <si>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</si>
  <si>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</si>
  <si>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</si>
  <si>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</si>
  <si>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</si>
  <si>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</si>
  <si>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</si>
  <si>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</si>
  <si>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</si>
  <si>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</si>
  <si>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</si>
  <si>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</si>
  <si>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</si>
  <si>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</si>
  <si>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</si>
  <si>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</si>
  <si>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</si>
  <si>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</si>
  <si>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</si>
  <si>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</si>
  <si>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</si>
  <si>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</si>
  <si>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</si>
  <si>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</si>
  <si>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</si>
  <si>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</si>
  <si>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</si>
  <si>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</si>
  <si>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</si>
  <si>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</si>
  <si>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</si>
  <si>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</si>
  <si>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</si>
  <si>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</si>
  <si>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</si>
  <si>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</si>
  <si>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</si>
  <si>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</si>
  <si>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</si>
  <si>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</si>
  <si>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</si>
  <si>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</si>
  <si>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</si>
  <si>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</si>
  <si>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</si>
  <si>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</si>
  <si>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</si>
  <si>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</si>
  <si>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</si>
  <si>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</si>
  <si>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</si>
  <si>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</si>
  <si>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</si>
  <si>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</si>
  <si>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</si>
  <si>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</si>
  <si>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</si>
  <si>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</si>
  <si>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</si>
  <si>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</si>
  <si>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</si>
  <si>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</si>
  <si>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</si>
  <si>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</si>
  <si>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</si>
  <si>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</si>
  <si>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</si>
  <si>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</si>
  <si>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</si>
  <si>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</si>
  <si>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</si>
  <si>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</si>
  <si>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</si>
  <si>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</si>
  <si>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</si>
  <si>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</si>
  <si>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</si>
  <si>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</si>
  <si>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</si>
  <si>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</si>
  <si>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</si>
  <si>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</si>
  <si>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</si>
  <si>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</si>
  <si>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</si>
  <si>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</si>
  <si>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</si>
  <si>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</si>
  <si>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</si>
  <si>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</si>
  <si>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</si>
  <si>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</si>
  <si>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</si>
  <si>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</si>
  <si>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</si>
  <si>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</si>
  <si>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</si>
  <si>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</si>
  <si>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</si>
  <si>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</si>
  <si>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</si>
  <si>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</si>
  <si>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</si>
  <si>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</si>
  <si>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</si>
  <si>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</si>
  <si>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</si>
  <si>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</si>
  <si>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</si>
  <si>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</si>
  <si>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</si>
  <si>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</si>
  <si>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</si>
  <si>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</si>
  <si>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</si>
  <si>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</si>
  <si>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</si>
  <si>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</si>
  <si>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</si>
  <si>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</si>
  <si>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</si>
  <si>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</si>
  <si>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</si>
  <si>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</si>
  <si>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</si>
  <si>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</si>
  <si>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</si>
  <si>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</si>
  <si>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</si>
  <si>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</si>
  <si>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</si>
  <si>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</si>
  <si>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</si>
  <si>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</si>
  <si>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</si>
  <si>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</si>
  <si>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</si>
  <si>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</si>
  <si>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</si>
  <si>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</si>
  <si>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</si>
  <si>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</si>
  <si>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</si>
  <si>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</si>
  <si>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</si>
  <si>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</si>
  <si>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</si>
  <si>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</si>
  <si>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</si>
  <si>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</si>
  <si>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</si>
  <si>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</si>
  <si>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</si>
  <si>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</si>
  <si>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</si>
  <si>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</si>
  <si>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</si>
  <si>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</si>
  <si>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</si>
  <si>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</si>
  <si>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</si>
  <si>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</si>
  <si>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</si>
  <si>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</si>
  <si>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</si>
  <si>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</si>
  <si>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</si>
  <si>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</si>
  <si>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</si>
  <si>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</si>
  <si>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</si>
  <si>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</si>
  <si>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</si>
  <si>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</si>
  <si>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</si>
  <si>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</si>
  <si>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</si>
  <si>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</si>
  <si>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</si>
  <si>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</si>
  <si>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</si>
  <si>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</si>
  <si>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</si>
  <si>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</si>
  <si>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</si>
  <si>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</si>
  <si>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</si>
  <si>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</si>
  <si>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</si>
  <si>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</si>
  <si>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</si>
  <si>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</si>
  <si>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</si>
  <si>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</si>
  <si>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</si>
  <si>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</si>
  <si>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</si>
  <si>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</si>
  <si>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</si>
  <si>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</si>
  <si>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</si>
  <si>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</si>
  <si>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</si>
  <si>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</si>
  <si>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</si>
  <si>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</si>
  <si>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</si>
  <si>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</si>
  <si>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</si>
  <si>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</si>
  <si>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</si>
  <si>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</si>
  <si>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</si>
  <si>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</si>
  <si>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</si>
  <si>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</si>
  <si>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</si>
  <si>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</si>
  <si>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</si>
  <si>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</si>
  <si>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</si>
  <si>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</si>
  <si>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</si>
  <si>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</si>
  <si>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</si>
  <si>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</si>
  <si>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</si>
  <si>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</si>
  <si>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</si>
  <si>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</si>
  <si>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</si>
  <si>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</si>
  <si>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</si>
  <si>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</si>
  <si>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</si>
  <si>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</si>
  <si>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</si>
  <si>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</si>
  <si>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</si>
  <si>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</si>
  <si>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</si>
  <si>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</si>
  <si>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</si>
  <si>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</si>
  <si>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</si>
  <si>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</si>
  <si>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</si>
  <si>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</si>
  <si>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</si>
  <si>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</si>
  <si>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</si>
  <si>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</si>
  <si>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</si>
  <si>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</si>
  <si>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</si>
  <si>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</si>
  <si>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</si>
  <si>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</si>
  <si>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</si>
  <si>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</si>
  <si>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</si>
  <si>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</si>
  <si>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</si>
  <si>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</si>
  <si>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</si>
  <si>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</si>
  <si>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</si>
  <si>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</si>
  <si>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</si>
  <si>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</si>
  <si>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</si>
  <si>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</si>
  <si>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</si>
  <si>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</si>
  <si>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</si>
  <si>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</si>
  <si>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</si>
  <si>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</si>
  <si>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</si>
  <si>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</si>
  <si>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</si>
  <si>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</si>
  <si>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</si>
  <si>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</si>
  <si>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</si>
  <si>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</si>
  <si>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</si>
  <si>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</si>
  <si>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</si>
  <si>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</si>
  <si>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</si>
  <si>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</si>
  <si>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</si>
  <si>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</si>
  <si>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</si>
  <si>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</si>
  <si>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</si>
  <si>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</si>
  <si>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</si>
  <si>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</si>
  <si>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</si>
  <si>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</si>
  <si>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</si>
  <si>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</si>
  <si>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</si>
  <si>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</si>
  <si>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</si>
  <si>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</si>
  <si>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</si>
  <si>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</si>
  <si>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</si>
  <si>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</si>
  <si>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</si>
  <si>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</si>
  <si>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</si>
  <si>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</si>
  <si>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</si>
  <si>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</si>
  <si>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</si>
  <si>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</si>
  <si>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</si>
  <si>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</si>
  <si>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</si>
  <si>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</si>
  <si>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</si>
  <si>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</si>
  <si>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</si>
  <si>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</si>
  <si>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</si>
  <si>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</si>
  <si>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</si>
  <si>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</si>
  <si>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</si>
  <si>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</si>
  <si>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</si>
  <si>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</si>
  <si>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</si>
  <si>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</si>
  <si>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</si>
  <si>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</si>
  <si>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</si>
  <si>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</si>
  <si>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</si>
  <si>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</si>
  <si>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</si>
  <si>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</si>
  <si>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</si>
  <si>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</si>
  <si>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</si>
  <si>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</si>
  <si>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</si>
  <si>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</si>
  <si>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</si>
  <si>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</si>
  <si>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</si>
  <si>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</si>
  <si>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</si>
  <si>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</si>
  <si>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</si>
  <si>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</si>
  <si>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</si>
  <si>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</si>
  <si>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</si>
  <si>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</si>
  <si>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</si>
  <si>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</si>
  <si>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</si>
  <si>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</si>
  <si>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</si>
  <si>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</si>
  <si>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</si>
  <si>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</si>
  <si>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</si>
  <si>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</si>
  <si>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</si>
  <si>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</si>
  <si>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</si>
  <si>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</si>
  <si>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</si>
  <si>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</si>
  <si>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</si>
  <si>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</si>
  <si>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</si>
  <si>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</si>
  <si>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</si>
  <si>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</si>
  <si>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</si>
  <si>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</si>
  <si>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</si>
  <si>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</si>
  <si>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</si>
  <si>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</si>
  <si>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</si>
  <si>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</si>
  <si>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</si>
  <si>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</si>
  <si>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</si>
  <si>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</si>
  <si>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</si>
  <si>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</si>
  <si>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</si>
  <si>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</si>
  <si>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</si>
  <si>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</si>
  <si>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</si>
  <si>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</si>
  <si>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</si>
  <si>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</si>
  <si>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</si>
  <si>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</si>
  <si>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</si>
  <si>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</si>
  <si>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</si>
  <si>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</si>
  <si>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</si>
  <si>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</si>
  <si>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</si>
  <si>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</si>
  <si>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</si>
  <si>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</si>
  <si>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</si>
  <si>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</si>
  <si>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</si>
  <si>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</si>
  <si>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</si>
  <si>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</si>
  <si>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</si>
  <si>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</si>
  <si>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</si>
  <si>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</si>
  <si>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</si>
  <si>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</si>
  <si>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</si>
  <si>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</si>
  <si>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</si>
  <si>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</si>
  <si>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</si>
  <si>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</si>
  <si>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</si>
  <si>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</si>
  <si>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</si>
  <si>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</si>
  <si>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</si>
  <si>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</si>
  <si>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</si>
  <si>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</si>
  <si>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</si>
  <si>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</si>
  <si>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</si>
  <si>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</si>
  <si>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</si>
  <si>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</si>
  <si>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</si>
  <si>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</si>
  <si>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</si>
  <si>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</si>
  <si>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</si>
  <si>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</si>
  <si>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</si>
  <si>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</si>
  <si>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</si>
  <si>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</si>
  <si>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</si>
  <si>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</si>
  <si>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</si>
  <si>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</si>
  <si>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</si>
  <si>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</si>
  <si>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</si>
  <si>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</si>
  <si>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</si>
  <si>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</si>
  <si>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</si>
  <si>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</si>
  <si>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</si>
  <si>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</si>
  <si>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</si>
  <si>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</si>
  <si>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</si>
  <si>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</si>
  <si>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</si>
  <si>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</si>
  <si>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</si>
  <si>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</si>
  <si>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</si>
  <si>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</si>
  <si>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</si>
  <si>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</si>
  <si>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</si>
  <si>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</si>
  <si>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</si>
  <si>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</si>
  <si>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</si>
  <si>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</si>
  <si>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</si>
  <si>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</si>
  <si>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</si>
  <si>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</si>
  <si>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</si>
  <si>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</si>
  <si>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</si>
  <si>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</si>
  <si>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</si>
  <si>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</si>
  <si>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</si>
  <si>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</si>
  <si>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</si>
  <si>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</si>
  <si>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</si>
  <si>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</si>
  <si>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</si>
  <si>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</si>
  <si>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</si>
  <si>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</si>
  <si>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</si>
  <si>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</si>
  <si>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</si>
  <si>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</si>
  <si>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</si>
  <si>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</si>
  <si>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</si>
  <si>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</si>
  <si>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</si>
  <si>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</si>
  <si>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</si>
  <si>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</si>
  <si>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</si>
  <si>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</si>
  <si>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</si>
  <si>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</si>
  <si>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</si>
  <si>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</si>
  <si>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</si>
  <si>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</si>
  <si>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</si>
  <si>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</si>
  <si>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</si>
  <si>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</si>
  <si>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</si>
  <si>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</si>
  <si>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</si>
  <si>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</si>
  <si>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</si>
  <si>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</si>
  <si>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</si>
  <si>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</si>
  <si>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</si>
  <si>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</si>
  <si>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</si>
  <si>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</si>
  <si>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</si>
  <si>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</si>
  <si>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</si>
  <si>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</si>
  <si>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</si>
  <si>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</si>
  <si>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</si>
  <si>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</si>
  <si>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</si>
  <si>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</si>
  <si>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</si>
  <si>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</si>
  <si>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</si>
  <si>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</si>
  <si>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</si>
  <si>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</si>
  <si>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</si>
  <si>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</si>
  <si>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</si>
  <si>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</si>
  <si>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</si>
  <si>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</si>
  <si>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</si>
  <si>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</si>
  <si>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</si>
  <si>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</si>
  <si>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</si>
  <si>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</si>
  <si>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</si>
  <si>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</si>
  <si>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</si>
  <si>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</si>
  <si>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</si>
  <si>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</si>
  <si>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</si>
  <si>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</si>
  <si>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</si>
  <si>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</si>
  <si>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</si>
  <si>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</si>
  <si>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</si>
  <si>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</si>
  <si>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</si>
  <si>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</si>
  <si>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</si>
  <si>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</si>
  <si>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</si>
  <si>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</si>
  <si>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</si>
  <si>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</si>
  <si>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</si>
  <si>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</si>
  <si>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</si>
  <si>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</si>
  <si>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</si>
  <si>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</si>
  <si>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</si>
  <si>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</si>
  <si>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</si>
  <si>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</si>
  <si>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</si>
  <si>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</si>
  <si>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</si>
  <si>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</si>
  <si>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</si>
  <si>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</si>
  <si>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</si>
  <si>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</si>
  <si>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</si>
  <si>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</si>
  <si>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</si>
  <si>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</si>
  <si>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</si>
  <si>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</si>
  <si>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</si>
  <si>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</si>
  <si>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</si>
  <si>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</si>
  <si>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</si>
  <si>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</si>
  <si>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</si>
  <si>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</si>
  <si>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</si>
  <si>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</si>
  <si>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</si>
  <si>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</si>
  <si>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</si>
  <si>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</si>
  <si>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</si>
  <si>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</si>
  <si>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</si>
  <si>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</si>
  <si>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</si>
  <si>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</si>
  <si>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</si>
  <si>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</si>
  <si>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</si>
  <si>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</si>
  <si>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</si>
  <si>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</si>
  <si>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</si>
  <si>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</si>
  <si>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</si>
  <si>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</si>
  <si>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</si>
  <si>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</si>
  <si>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</si>
  <si>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</si>
  <si>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</si>
  <si>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</si>
  <si>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</si>
  <si>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</si>
  <si>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</si>
  <si>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</si>
  <si>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</si>
  <si>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</si>
  <si>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</si>
  <si>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</si>
  <si>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</si>
  <si>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</si>
  <si>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</si>
  <si>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</si>
  <si>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</si>
  <si>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</si>
  <si>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</si>
  <si>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</si>
  <si>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</si>
  <si>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</si>
  <si>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</si>
  <si>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</si>
  <si>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</si>
  <si>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</si>
  <si>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</si>
  <si>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</si>
  <si>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</si>
  <si>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</si>
  <si>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</si>
  <si>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</si>
  <si>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</si>
  <si>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</si>
  <si>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</si>
  <si>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</si>
  <si>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</si>
  <si>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</si>
  <si>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</si>
  <si>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</si>
  <si>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</si>
  <si>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</si>
  <si>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</si>
  <si>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</si>
  <si>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</si>
  <si>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</si>
  <si>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</si>
  <si>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</si>
  <si>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</si>
  <si>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</si>
  <si>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</si>
  <si>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</si>
  <si>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</si>
  <si>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</si>
  <si>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</si>
  <si>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</si>
  <si>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</si>
  <si>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</si>
  <si>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</si>
  <si>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</si>
  <si>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</si>
  <si>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</si>
  <si>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</si>
  <si>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</si>
  <si>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</si>
  <si>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</si>
  <si>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</si>
  <si>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</si>
  <si>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</si>
  <si>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</si>
  <si>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</si>
  <si>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</si>
  <si>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</si>
  <si>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</si>
  <si>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</si>
  <si>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</si>
  <si>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</si>
  <si>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</si>
  <si>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</si>
  <si>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</si>
  <si>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</si>
  <si>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</si>
  <si>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</si>
  <si>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</si>
  <si>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</si>
  <si>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</si>
  <si>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</si>
  <si>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</si>
  <si>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</si>
  <si>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</si>
  <si>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</si>
  <si>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</si>
  <si>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</si>
  <si>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</si>
  <si>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</si>
  <si>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</si>
  <si>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</si>
  <si>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</si>
  <si>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</si>
  <si>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</si>
  <si>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</si>
  <si>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</si>
  <si>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</si>
  <si>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</si>
  <si>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</si>
  <si>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</si>
  <si>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</si>
  <si>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</si>
  <si>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</si>
  <si>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</si>
  <si>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</si>
  <si>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</si>
  <si>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</si>
  <si>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</si>
  <si>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</si>
  <si>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</si>
  <si>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</si>
  <si>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</si>
  <si>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</si>
  <si>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</si>
  <si>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</si>
  <si>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</si>
  <si>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</si>
  <si>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</si>
  <si>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</si>
  <si>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</si>
  <si>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</si>
  <si>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</si>
  <si>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</si>
  <si>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</si>
  <si>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</si>
  <si>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</si>
  <si>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</si>
  <si>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</si>
  <si>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</si>
  <si>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</si>
  <si>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</si>
  <si>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</si>
  <si>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</si>
  <si>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</si>
  <si>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</si>
  <si>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</si>
  <si>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</si>
  <si>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</si>
  <si>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</si>
  <si>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</si>
  <si>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</si>
  <si>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</si>
  <si>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</si>
  <si>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</si>
  <si>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</si>
  <si>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</si>
  <si>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</si>
  <si>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</si>
  <si>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</si>
  <si>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</si>
  <si>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</si>
  <si>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</si>
  <si>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</si>
  <si>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</si>
  <si>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</si>
  <si>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</si>
  <si>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</si>
  <si>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</si>
  <si>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</si>
  <si>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</si>
  <si>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</si>
  <si>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</si>
  <si>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</si>
  <si>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</si>
  <si>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</si>
  <si>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</si>
  <si>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</si>
  <si>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</si>
  <si>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</si>
  <si>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</si>
  <si>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</si>
  <si>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</si>
  <si>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</si>
  <si>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</si>
  <si>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</si>
  <si>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</si>
  <si>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</si>
  <si>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</si>
  <si>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</si>
  <si>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</si>
  <si>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</si>
  <si>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</si>
  <si>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</si>
  <si>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</si>
  <si>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</si>
  <si>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</si>
  <si>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</si>
  <si>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</si>
  <si>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</si>
  <si>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</si>
  <si>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</si>
  <si>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</si>
  <si>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</si>
  <si>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</si>
  <si>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</si>
  <si>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</si>
  <si>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</si>
  <si>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</si>
  <si>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</si>
  <si>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</si>
  <si>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</si>
  <si>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</si>
  <si>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</si>
  <si>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</si>
  <si>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</si>
  <si>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</si>
  <si>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</si>
  <si>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</si>
  <si>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</si>
  <si>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</si>
  <si>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</si>
  <si>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</si>
  <si>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</si>
  <si>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</si>
  <si>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</si>
  <si>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</si>
  <si>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</si>
  <si>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</si>
  <si>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</si>
  <si>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</si>
  <si>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</si>
  <si>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</si>
  <si>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</si>
  <si>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</si>
  <si>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</si>
  <si>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</si>
  <si>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</si>
  <si>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</si>
  <si>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</si>
  <si>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</si>
  <si>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</si>
  <si>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</si>
  <si>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</si>
  <si>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</si>
  <si>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</si>
  <si>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</si>
  <si>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</si>
  <si>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</si>
  <si>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</si>
  <si>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</si>
  <si>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</si>
  <si>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</si>
  <si>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</si>
  <si>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</si>
  <si>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</si>
  <si>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</si>
  <si>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</si>
  <si>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</si>
  <si>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</si>
  <si>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</si>
  <si>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</si>
  <si>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</si>
  <si>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</si>
  <si>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</si>
  <si>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</si>
  <si>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</si>
  <si>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</si>
  <si>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</si>
  <si>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</si>
  <si>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</si>
  <si>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</si>
  <si>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</si>
  <si>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</si>
  <si>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</si>
  <si>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</si>
  <si>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</si>
  <si>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</si>
  <si>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</si>
  <si>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</si>
  <si>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</si>
  <si>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</si>
  <si>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</si>
  <si>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</si>
  <si>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</si>
  <si>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</si>
  <si>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</si>
  <si>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</si>
  <si>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</si>
  <si>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</si>
  <si>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</si>
  <si>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</si>
  <si>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</si>
  <si>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</si>
  <si>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</si>
  <si>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</si>
  <si>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</si>
  <si>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</si>
  <si>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</si>
  <si>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</si>
  <si>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</si>
  <si>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</si>
  <si>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</si>
  <si>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</si>
  <si>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</si>
  <si>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</si>
  <si>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</si>
  <si>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</si>
  <si>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</si>
  <si>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</si>
  <si>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</si>
  <si>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</si>
  <si>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</si>
  <si>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</si>
  <si>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</si>
  <si>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</si>
  <si>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</si>
  <si>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</si>
  <si>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</si>
  <si>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</si>
  <si>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</si>
  <si>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</si>
  <si>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</si>
  <si>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</si>
  <si>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</si>
  <si>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</si>
  <si>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</si>
  <si>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</si>
  <si>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</si>
  <si>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</si>
  <si>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</si>
  <si>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</si>
  <si>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</si>
  <si>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</si>
  <si>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</si>
  <si>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</si>
  <si>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</si>
  <si>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</si>
  <si>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</si>
  <si>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</si>
  <si>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</si>
  <si>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</si>
  <si>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</si>
  <si>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</si>
  <si>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</si>
  <si>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</si>
  <si>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</si>
  <si>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</si>
  <si>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</si>
  <si>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</si>
  <si>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</si>
  <si>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</si>
  <si>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</si>
  <si>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</si>
  <si>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</si>
  <si>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</si>
  <si>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</si>
  <si>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</si>
  <si>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</si>
  <si>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</si>
  <si>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</si>
  <si>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</si>
  <si>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</si>
  <si>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</si>
  <si>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</si>
  <si>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</si>
  <si>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</si>
  <si>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</si>
  <si>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</si>
  <si>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</si>
  <si>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</si>
  <si>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</si>
  <si>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</si>
  <si>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</si>
  <si>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</si>
  <si>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</si>
  <si>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</si>
  <si>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</si>
  <si>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</si>
  <si>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</si>
  <si>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</si>
  <si>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</si>
  <si>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</si>
  <si>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</si>
  <si>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</si>
  <si>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</si>
  <si>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</si>
  <si>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</si>
  <si>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</si>
  <si>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</si>
  <si>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</si>
  <si>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</si>
  <si>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</si>
  <si>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</si>
  <si>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</si>
  <si>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</si>
  <si>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</si>
  <si>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</si>
  <si>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</si>
  <si>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</si>
  <si>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</si>
  <si>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</si>
  <si>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</si>
  <si>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</si>
  <si>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</si>
  <si>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</si>
  <si>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</si>
  <si>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</si>
  <si>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</si>
  <si>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</si>
  <si>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</si>
  <si>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</si>
  <si>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</si>
  <si>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</si>
  <si>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</si>
  <si>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</si>
  <si>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</si>
  <si>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</si>
  <si>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</si>
  <si>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</si>
  <si>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</si>
  <si>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</si>
  <si>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</si>
  <si>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</si>
  <si>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</si>
  <si>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</si>
  <si>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</si>
  <si>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</si>
  <si>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</si>
  <si>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</si>
  <si>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</si>
  <si>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</si>
  <si>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</si>
  <si>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</si>
  <si>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</si>
  <si>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</si>
  <si>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</si>
  <si>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</si>
  <si>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</si>
  <si>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</si>
  <si>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</si>
  <si>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</si>
  <si>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</si>
  <si>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</si>
  <si>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</si>
  <si>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</si>
  <si>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</si>
  <si>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</si>
  <si>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</si>
  <si>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</si>
  <si>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</si>
  <si>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</si>
  <si>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</si>
  <si>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</si>
  <si>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</si>
  <si>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</si>
  <si>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</si>
  <si>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</si>
  <si>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</si>
  <si>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</si>
  <si>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</si>
  <si>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</si>
  <si>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</si>
  <si>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</si>
  <si>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</si>
  <si>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</si>
  <si>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</si>
  <si>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</si>
  <si>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</si>
  <si>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</si>
  <si>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</si>
  <si>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</si>
  <si>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</si>
  <si>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</si>
  <si>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</si>
  <si>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</si>
  <si>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</si>
  <si>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</si>
  <si>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</si>
  <si>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</si>
  <si>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</si>
  <si>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</si>
  <si>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</si>
  <si>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</si>
  <si>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</si>
  <si>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</si>
  <si>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</si>
  <si>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</si>
  <si>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</si>
  <si>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</si>
  <si>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</si>
  <si>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</si>
  <si>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</si>
  <si>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</si>
  <si>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</si>
  <si>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</si>
  <si>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</si>
  <si>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</si>
  <si>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</si>
  <si>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</si>
  <si>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</si>
  <si>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</si>
  <si>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</si>
  <si>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</si>
  <si>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</si>
  <si>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</si>
  <si>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</si>
  <si>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</si>
  <si>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</si>
  <si>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</si>
  <si>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</si>
  <si>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</si>
  <si>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</si>
  <si>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</si>
  <si>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</si>
  <si>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</si>
  <si>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</si>
  <si>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</si>
  <si>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</si>
  <si>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</si>
  <si>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</si>
  <si>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</si>
  <si>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</si>
  <si>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</si>
  <si>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</si>
  <si>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</si>
  <si>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</si>
  <si>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</si>
  <si>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</si>
  <si>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</si>
  <si>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</si>
  <si>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</si>
  <si>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</si>
  <si>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</si>
  <si>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</si>
  <si>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</si>
  <si>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</si>
  <si>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</si>
  <si>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</si>
  <si>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</si>
  <si>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</si>
  <si>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</si>
  <si>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</si>
  <si>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</si>
  <si>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</si>
  <si>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</si>
  <si>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</si>
  <si>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</si>
  <si>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</si>
  <si>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</si>
  <si>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</si>
  <si>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</si>
  <si>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</si>
  <si>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</si>
  <si>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</si>
  <si>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</si>
  <si>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</si>
  <si>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</si>
  <si>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</si>
  <si>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</si>
  <si>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</si>
  <si>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</si>
  <si>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</si>
  <si>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</si>
  <si>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</si>
  <si>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</si>
  <si>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</si>
  <si>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</si>
  <si>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</si>
  <si>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</si>
  <si>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</si>
  <si>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</si>
  <si>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</si>
  <si>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</si>
  <si>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</si>
  <si>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</si>
  <si>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</si>
  <si>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</si>
  <si>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</si>
  <si>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</si>
  <si>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</si>
  <si>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</si>
  <si>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</si>
  <si>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</si>
  <si>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</si>
  <si>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</si>
  <si>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</si>
  <si>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</si>
  <si>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</si>
  <si>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</si>
  <si>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</si>
  <si>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</si>
  <si>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</si>
  <si>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</si>
  <si>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</si>
  <si>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</si>
  <si>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</si>
  <si>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</si>
  <si>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</si>
  <si>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</si>
  <si>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</si>
  <si>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</si>
  <si>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</si>
  <si>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</si>
  <si>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</si>
  <si>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</si>
  <si>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</si>
  <si>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</si>
  <si>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</si>
  <si>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</si>
  <si>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</si>
  <si>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</si>
  <si>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</si>
  <si>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</si>
  <si>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</si>
  <si>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</si>
  <si>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</si>
  <si>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</si>
  <si>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</si>
  <si>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</si>
  <si>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</si>
  <si>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</si>
  <si>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</si>
  <si>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</si>
  <si>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</si>
  <si>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</si>
  <si>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</si>
  <si>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</si>
  <si>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</si>
  <si>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</si>
  <si>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</si>
  <si>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</si>
  <si>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</si>
  <si>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</si>
  <si>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</si>
  <si>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</si>
  <si>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</si>
  <si>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</si>
  <si>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</si>
  <si>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</si>
  <si>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</si>
  <si>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</si>
  <si>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</si>
  <si>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</si>
  <si>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</si>
  <si>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</si>
  <si>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</si>
  <si>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</si>
  <si>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</si>
  <si>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</si>
  <si>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</si>
  <si>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</si>
  <si>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</si>
  <si>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</si>
  <si>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</si>
  <si>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</si>
  <si>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</si>
  <si>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</si>
  <si>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</si>
  <si>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</si>
  <si>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</si>
  <si>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</si>
  <si>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</si>
  <si>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</si>
  <si>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</si>
  <si>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</si>
  <si>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</si>
  <si>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</si>
  <si>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</si>
  <si>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</si>
  <si>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</si>
  <si>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</si>
  <si>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</si>
  <si>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</si>
  <si>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</si>
  <si>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</si>
  <si>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</si>
  <si>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</si>
  <si>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</si>
  <si>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</si>
  <si>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</si>
  <si>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</si>
  <si>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</si>
  <si>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</si>
  <si>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</si>
  <si>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</si>
  <si>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</si>
  <si>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</si>
  <si>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</si>
  <si>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</si>
  <si>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</si>
  <si>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</si>
  <si>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</si>
  <si>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</si>
  <si>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</si>
  <si>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</si>
  <si>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</si>
  <si>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</si>
  <si>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</si>
  <si>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</si>
  <si>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</si>
  <si>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</si>
  <si>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</si>
  <si>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</si>
  <si>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</si>
  <si>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</si>
  <si>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</si>
  <si>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</si>
  <si>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</si>
  <si>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</si>
  <si>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</si>
  <si>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</si>
  <si>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</si>
  <si>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</si>
  <si>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</si>
  <si>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</si>
  <si>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</si>
  <si>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</si>
  <si>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</si>
  <si>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</si>
  <si>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</si>
  <si>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</si>
  <si>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</si>
  <si>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</si>
  <si>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</si>
  <si>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</si>
  <si>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</si>
  <si>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</si>
  <si>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</si>
  <si>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</si>
  <si>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</si>
  <si>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</si>
  <si>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</si>
  <si>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</si>
  <si>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</si>
  <si>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</si>
  <si>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</si>
  <si>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</si>
  <si>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</si>
  <si>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</si>
  <si>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</si>
  <si>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</si>
  <si>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</si>
  <si>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</si>
  <si>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</si>
  <si>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</si>
  <si>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</si>
  <si>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</si>
  <si>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</si>
  <si>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</si>
  <si>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</si>
  <si>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</si>
  <si>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</si>
  <si>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</si>
  <si>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</si>
  <si>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</si>
  <si>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</si>
  <si>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</si>
  <si>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</si>
  <si>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</si>
  <si>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</si>
  <si>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</si>
  <si>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</si>
  <si>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</si>
  <si>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</si>
  <si>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</si>
  <si>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</si>
  <si>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</si>
  <si>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</si>
  <si>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</si>
  <si>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</si>
  <si>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</si>
  <si>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</si>
  <si>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</si>
  <si>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</si>
  <si>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</si>
  <si>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</si>
  <si>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</si>
  <si>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</si>
  <si>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</si>
  <si>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</si>
  <si>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</si>
  <si>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</si>
  <si>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</si>
  <si>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</si>
  <si>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</si>
  <si>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</si>
  <si>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</si>
  <si>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</si>
  <si>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</si>
  <si>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</si>
  <si>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</si>
  <si>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</si>
  <si>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</si>
  <si>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</si>
  <si>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</si>
  <si>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</si>
  <si>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</si>
  <si>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</si>
  <si>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</si>
  <si>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</si>
  <si>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</si>
  <si>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</si>
  <si>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</si>
  <si>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</si>
  <si>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</si>
  <si>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</si>
  <si>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</si>
  <si>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</si>
  <si>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</si>
  <si>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</si>
  <si>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</si>
  <si>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</si>
  <si>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</si>
  <si>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</si>
  <si>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</si>
  <si>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</si>
  <si>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</si>
  <si>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</si>
  <si>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</si>
  <si>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</si>
  <si>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</si>
  <si>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</si>
  <si>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</si>
  <si>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</si>
  <si>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</si>
  <si>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</si>
  <si>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</si>
  <si>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</si>
  <si>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</si>
  <si>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</si>
  <si>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</si>
  <si>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</si>
  <si>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</si>
  <si>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</si>
  <si>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</si>
  <si>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</si>
  <si>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</si>
  <si>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</si>
  <si>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</si>
  <si>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</si>
  <si>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</si>
  <si>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</si>
  <si>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</si>
  <si>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</si>
  <si>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</si>
  <si>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</si>
  <si>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</si>
  <si>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</si>
  <si>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</si>
  <si>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</si>
  <si>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</si>
  <si>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</si>
  <si>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</si>
  <si>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</si>
  <si>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</si>
  <si>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</si>
  <si>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</si>
  <si>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</si>
  <si>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</si>
  <si>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</si>
  <si>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</si>
  <si>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</si>
  <si>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</si>
  <si>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</si>
  <si>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</si>
  <si>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</si>
  <si>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</si>
  <si>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</si>
  <si>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</si>
  <si>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</si>
  <si>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</si>
  <si>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</si>
  <si>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</si>
  <si>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</si>
  <si>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</si>
  <si>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</si>
  <si>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</si>
  <si>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</si>
  <si>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</si>
  <si>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</si>
  <si>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</si>
  <si>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</si>
  <si>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</si>
  <si>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</si>
  <si>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</si>
  <si>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</si>
  <si>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</si>
  <si>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</si>
  <si>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</si>
  <si>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</si>
  <si>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</si>
  <si>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</si>
  <si>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</si>
  <si>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</si>
  <si>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</si>
  <si>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</si>
  <si>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</si>
  <si>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</si>
  <si>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</si>
  <si>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</si>
  <si>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</si>
  <si>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</si>
  <si>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</si>
  <si>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</si>
  <si>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</si>
  <si>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</si>
  <si>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</si>
  <si>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</si>
  <si>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</si>
  <si>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</si>
  <si>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</si>
  <si>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</si>
  <si>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</si>
  <si>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</si>
  <si>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</si>
  <si>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</si>
  <si>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</si>
  <si>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</si>
  <si>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</si>
  <si>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</si>
  <si>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</si>
  <si>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</si>
  <si>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</si>
  <si>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</si>
  <si>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</si>
  <si>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</si>
  <si>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</si>
  <si>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</si>
  <si>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</si>
  <si>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</si>
  <si>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</si>
  <si>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</si>
  <si>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</si>
  <si>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</si>
  <si>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</si>
  <si>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</si>
  <si>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</si>
  <si>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</si>
  <si>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</si>
  <si>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</si>
  <si>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</si>
  <si>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</si>
  <si>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</si>
  <si>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</si>
  <si>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</si>
  <si>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</si>
  <si>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</si>
  <si>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</si>
  <si>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</si>
  <si>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</si>
  <si>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</si>
  <si>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</si>
  <si>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</si>
  <si>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</si>
  <si>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</si>
  <si>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</si>
  <si>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</si>
  <si>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</si>
  <si>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</si>
  <si>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</si>
  <si>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</si>
  <si>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</si>
  <si>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</si>
  <si>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</si>
  <si>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</si>
  <si>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</si>
  <si>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</si>
  <si>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</si>
  <si>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</si>
  <si>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</si>
  <si>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</si>
  <si>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</si>
  <si>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</si>
  <si>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</si>
  <si>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</si>
  <si>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</si>
  <si>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</si>
  <si>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</si>
  <si>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</si>
  <si>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</si>
  <si>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</si>
  <si>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</si>
  <si>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</si>
  <si>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</si>
  <si>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</si>
  <si>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</si>
  <si>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</si>
  <si>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</si>
  <si>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</si>
  <si>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</si>
  <si>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</si>
  <si>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</si>
  <si>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</si>
  <si>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</si>
  <si>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</si>
  <si>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</si>
  <si>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</si>
  <si>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</si>
  <si>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</si>
  <si>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</si>
  <si>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</si>
  <si>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</si>
  <si>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</si>
  <si>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</si>
  <si>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</si>
  <si>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</si>
  <si>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</si>
  <si>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</si>
  <si>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</si>
  <si>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</si>
  <si>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</si>
  <si>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</si>
  <si>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</si>
  <si>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</si>
  <si>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</si>
  <si>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</si>
  <si>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</si>
  <si>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</si>
  <si>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</si>
  <si>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</si>
  <si>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</si>
  <si>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</si>
  <si>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</si>
  <si>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</si>
  <si>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</si>
  <si>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</si>
  <si>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</si>
  <si>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</si>
  <si>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</si>
  <si>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</si>
  <si>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</si>
  <si>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</si>
  <si>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</si>
  <si>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</si>
  <si>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</si>
  <si>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</si>
  <si>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</si>
  <si>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</si>
  <si>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</si>
  <si>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</si>
  <si>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</si>
  <si>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</si>
  <si>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</si>
  <si>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</si>
  <si>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</si>
  <si>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</si>
  <si>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</si>
  <si>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</si>
  <si>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</si>
  <si>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</si>
  <si>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</si>
  <si>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</si>
  <si>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</si>
  <si>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</si>
  <si>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</si>
  <si>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</si>
  <si>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</si>
  <si>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</si>
  <si>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</si>
  <si>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</si>
  <si>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</si>
  <si>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</si>
  <si>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</si>
  <si>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</si>
  <si>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</si>
  <si>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</si>
  <si>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</si>
  <si>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</si>
  <si>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</si>
  <si>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</si>
  <si>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</si>
  <si>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</si>
  <si>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</si>
  <si>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</si>
  <si>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</si>
  <si>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</si>
  <si>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</si>
  <si>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</si>
  <si>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</si>
  <si>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</si>
  <si>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</si>
  <si>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</si>
  <si>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</si>
  <si>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</si>
  <si>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</si>
  <si>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</si>
  <si>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</si>
  <si>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</si>
  <si>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</si>
  <si>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</si>
  <si>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</si>
  <si>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</si>
  <si>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</si>
  <si>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</si>
  <si>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</si>
  <si>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</si>
  <si>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</si>
  <si>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</si>
  <si>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</si>
  <si>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</si>
  <si>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</si>
  <si>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</si>
  <si>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</si>
  <si>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</si>
  <si>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</si>
  <si>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</si>
  <si>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</si>
  <si>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</si>
  <si>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</si>
  <si>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</si>
  <si>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</si>
  <si>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</si>
  <si>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</si>
  <si>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</si>
  <si>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</si>
  <si>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</si>
  <si>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</si>
  <si>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</si>
  <si>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</si>
  <si>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</si>
  <si>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</si>
  <si>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</si>
  <si>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</si>
  <si>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</si>
  <si>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</si>
  <si>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</si>
  <si>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</si>
  <si>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</si>
  <si>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</si>
  <si>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</si>
  <si>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</si>
  <si>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</si>
  <si>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</si>
  <si>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</si>
  <si>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</si>
  <si>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</si>
  <si>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</si>
  <si>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</si>
  <si>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</si>
  <si>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</si>
  <si>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</si>
  <si>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</si>
  <si>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</si>
  <si>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</si>
  <si>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</si>
  <si>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</si>
  <si>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</si>
  <si>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</si>
  <si>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</si>
  <si>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</si>
  <si>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</si>
  <si>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</si>
  <si>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</si>
  <si>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</si>
  <si>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</si>
  <si>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</si>
  <si>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</si>
  <si>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</si>
  <si>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</si>
  <si>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</si>
  <si>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</si>
  <si>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</si>
  <si>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</si>
  <si>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</si>
  <si>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</si>
  <si>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</si>
  <si>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</si>
  <si>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</si>
  <si>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</si>
  <si>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</si>
  <si>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</si>
  <si>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</si>
  <si>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</si>
  <si>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</si>
  <si>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</si>
  <si>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</si>
  <si>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</si>
  <si>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</si>
  <si>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</si>
  <si>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</si>
  <si>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</si>
  <si>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</si>
  <si>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</si>
  <si>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</si>
  <si>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</si>
  <si>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</si>
  <si>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</si>
  <si>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</si>
  <si>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</si>
  <si>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</si>
  <si>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</si>
  <si>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</si>
  <si>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</si>
  <si>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</si>
  <si>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</si>
  <si>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</si>
  <si>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</si>
  <si>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</si>
  <si>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</si>
  <si>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</si>
  <si>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</si>
  <si>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</si>
  <si>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</si>
  <si>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</si>
  <si>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</si>
  <si>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</si>
  <si>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</si>
  <si>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</si>
  <si>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</si>
  <si>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</si>
  <si>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</si>
  <si>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</si>
  <si>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</si>
  <si>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</si>
  <si>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</si>
  <si>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</si>
  <si>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</si>
  <si>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</si>
  <si>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</si>
  <si>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</si>
  <si>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</si>
  <si>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</si>
  <si>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</si>
  <si>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</si>
  <si>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</si>
  <si>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</si>
  <si>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</si>
  <si>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</si>
  <si>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</si>
  <si>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</si>
  <si>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</si>
  <si>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</si>
  <si>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</si>
  <si>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</si>
  <si>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</si>
  <si>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</si>
  <si>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</si>
  <si>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</si>
  <si>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</si>
  <si>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</si>
  <si>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</si>
  <si>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</si>
  <si>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</si>
  <si>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</si>
  <si>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</si>
  <si>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</si>
  <si>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</si>
  <si>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</si>
  <si>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</si>
  <si>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</si>
  <si>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</si>
  <si>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</si>
  <si>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</si>
  <si>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</si>
  <si>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</si>
  <si>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</si>
  <si>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</si>
  <si>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</si>
  <si>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</si>
  <si>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</si>
  <si>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</si>
  <si>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</si>
  <si>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</si>
  <si>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</si>
  <si>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</si>
  <si>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</si>
  <si>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</si>
  <si>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</si>
  <si>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</si>
  <si>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</si>
  <si>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</si>
  <si>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</si>
  <si>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</si>
  <si>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</si>
  <si>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</si>
  <si>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</si>
  <si>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</si>
  <si>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</si>
  <si>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</si>
  <si>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</si>
  <si>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</si>
  <si>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</si>
  <si>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</si>
  <si>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</si>
  <si>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</si>
  <si>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</si>
  <si>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</si>
  <si>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</si>
  <si>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</si>
  <si>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</si>
  <si>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</si>
  <si>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</si>
  <si>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</si>
  <si>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</si>
  <si>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</si>
  <si>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</si>
  <si>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</si>
  <si>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</si>
  <si>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</si>
  <si>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</si>
  <si>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</si>
  <si>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</si>
  <si>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</si>
  <si>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</si>
  <si>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</si>
  <si>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</si>
  <si>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</si>
  <si>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</si>
  <si>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</si>
  <si>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</si>
  <si>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</si>
  <si>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</si>
  <si>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</si>
  <si>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</si>
  <si>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</si>
  <si>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</si>
  <si>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</si>
  <si>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</si>
  <si>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</si>
  <si>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</si>
  <si>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</si>
  <si>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</si>
  <si>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</si>
  <si>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</si>
  <si>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</si>
  <si>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</si>
  <si>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</si>
  <si>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</si>
  <si>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</si>
  <si>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</si>
  <si>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</si>
  <si>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</si>
  <si>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</si>
  <si>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</si>
  <si>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</si>
  <si>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</si>
  <si>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</si>
  <si>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</si>
  <si>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</si>
  <si>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</si>
  <si>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</si>
  <si>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</si>
  <si>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</si>
  <si>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</si>
  <si>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</si>
  <si>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</si>
  <si>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</si>
  <si>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</si>
  <si>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</si>
  <si>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</si>
  <si>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</si>
  <si>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</si>
  <si>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</si>
  <si>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</si>
  <si>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</si>
  <si>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</si>
  <si>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</si>
  <si>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</si>
  <si>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</si>
  <si>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</si>
  <si>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</si>
  <si>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</si>
  <si>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</si>
  <si>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</si>
  <si>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</si>
  <si>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</si>
  <si>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</si>
  <si>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</si>
  <si>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</si>
  <si>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</si>
  <si>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</si>
  <si>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</si>
  <si>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</si>
  <si>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</si>
  <si>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</si>
  <si>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</si>
  <si>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</si>
  <si>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</si>
  <si>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</si>
  <si>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</si>
  <si>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</si>
  <si>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</si>
  <si>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</si>
  <si>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</si>
  <si>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</si>
  <si>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</si>
  <si>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</si>
  <si>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</si>
  <si>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</si>
  <si>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</si>
  <si>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</si>
  <si>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</si>
  <si>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</si>
  <si>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</si>
  <si>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</si>
  <si>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</si>
  <si>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</si>
  <si>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</si>
  <si>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</si>
  <si>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</si>
  <si>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</si>
  <si>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</si>
  <si>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</si>
  <si>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</si>
  <si>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</si>
  <si>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</si>
  <si>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</si>
  <si>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</si>
  <si>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</si>
  <si>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</si>
  <si>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</si>
  <si>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</si>
  <si>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</si>
  <si>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</si>
  <si>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</si>
  <si>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</si>
  <si>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</si>
  <si>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</si>
  <si>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</si>
  <si>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</si>
  <si>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</si>
  <si>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</si>
  <si>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</si>
  <si>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</si>
  <si>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</si>
  <si>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</si>
  <si>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</si>
  <si>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</si>
  <si>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</si>
  <si>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</si>
  <si>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</si>
  <si>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</si>
  <si>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</si>
  <si>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</si>
  <si>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</si>
  <si>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</si>
  <si>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</si>
  <si>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</si>
  <si>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</si>
  <si>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</si>
  <si>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</si>
  <si>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</si>
  <si>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</si>
  <si>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</si>
  <si>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</si>
  <si>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</si>
  <si>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</si>
  <si>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</si>
  <si>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</si>
  <si>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</si>
  <si>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</si>
  <si>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</si>
  <si>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</si>
  <si>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</si>
  <si>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</si>
  <si>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</si>
  <si>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</si>
  <si>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</si>
  <si>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</si>
  <si>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</si>
  <si>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</si>
  <si>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</si>
  <si>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</si>
  <si>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</si>
  <si>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</si>
  <si>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</si>
  <si>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</si>
  <si>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</si>
  <si>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</si>
  <si>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</si>
  <si>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</si>
  <si>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</si>
  <si>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</si>
  <si>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</si>
  <si>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</si>
  <si>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</si>
  <si>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</si>
  <si>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</si>
  <si>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</si>
  <si>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</si>
  <si>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</si>
  <si>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</si>
  <si>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</si>
  <si>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</si>
  <si>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</si>
  <si>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</si>
  <si>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</si>
  <si>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</si>
  <si>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</si>
  <si>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</si>
  <si>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</si>
  <si>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</si>
  <si>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</si>
  <si>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</si>
  <si>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</si>
  <si>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</si>
  <si>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</si>
  <si>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</si>
  <si>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</si>
  <si>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</si>
  <si>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</si>
  <si>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</si>
  <si>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</si>
  <si>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</si>
  <si>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</si>
  <si>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</si>
  <si>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</si>
  <si>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</si>
  <si>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</si>
  <si>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</si>
  <si>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</si>
  <si>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</si>
  <si>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</si>
  <si>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</si>
  <si>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</si>
  <si>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</si>
  <si>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</si>
  <si>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</si>
  <si>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</si>
  <si>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</si>
  <si>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</si>
  <si>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</si>
  <si>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</si>
  <si>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</si>
  <si>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</si>
  <si>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</si>
  <si>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</si>
  <si>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</si>
  <si>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</si>
  <si>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</si>
  <si>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</si>
  <si>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</si>
  <si>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</si>
  <si>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</si>
  <si>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</si>
  <si>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</si>
  <si>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</si>
  <si>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</si>
  <si>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</si>
  <si>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</si>
  <si>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</si>
  <si>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</si>
  <si>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</si>
  <si>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</si>
  <si>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</si>
  <si>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</si>
  <si>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</si>
  <si>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</si>
  <si>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</si>
  <si>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</si>
  <si>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</si>
  <si>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</si>
  <si>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</si>
  <si>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</si>
  <si>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</si>
  <si>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</si>
  <si>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</si>
  <si>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</si>
  <si>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</si>
  <si>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</si>
  <si>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</si>
  <si>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</si>
  <si>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</si>
  <si>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</si>
  <si>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</si>
  <si>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</si>
  <si>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</si>
  <si>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</si>
  <si>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</si>
  <si>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</si>
  <si>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</si>
  <si>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</si>
  <si>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</si>
  <si>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</si>
  <si>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</si>
  <si>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</si>
  <si>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</si>
  <si>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</si>
  <si>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</si>
  <si>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</si>
  <si>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</si>
  <si>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</si>
  <si>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</si>
  <si>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</si>
  <si>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</si>
  <si>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</si>
  <si>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</si>
  <si>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</si>
  <si>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</si>
  <si>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</si>
  <si>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</si>
  <si>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</si>
  <si>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</si>
  <si>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</si>
  <si>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</si>
  <si>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</si>
  <si>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</si>
  <si>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</si>
  <si>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</si>
  <si>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</si>
  <si>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</si>
  <si>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</si>
  <si>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</si>
  <si>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</si>
  <si>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</si>
  <si>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</si>
  <si>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</si>
  <si>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</si>
  <si>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</si>
  <si>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</si>
  <si>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</si>
  <si>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</si>
  <si>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</si>
  <si>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</si>
  <si>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</si>
  <si>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</si>
  <si>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</si>
  <si>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</si>
  <si>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</si>
  <si>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</si>
  <si>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</si>
  <si>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</si>
  <si>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</si>
  <si>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</si>
  <si>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</si>
  <si>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</si>
  <si>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</si>
  <si>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</si>
  <si>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</si>
  <si>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</si>
  <si>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</si>
  <si>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</si>
  <si>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</si>
  <si>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</si>
  <si>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</si>
  <si>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</si>
  <si>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</si>
  <si>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</si>
  <si>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</si>
  <si>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</si>
  <si>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</si>
  <si>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</si>
  <si>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</si>
  <si>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</si>
  <si>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</si>
  <si>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</si>
  <si>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</si>
  <si>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</si>
  <si>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</si>
  <si>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</si>
  <si>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</si>
  <si>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</si>
  <si>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</si>
  <si>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</si>
  <si>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</si>
  <si>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</si>
  <si>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</si>
  <si>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</si>
  <si>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</si>
  <si>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</si>
  <si>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</si>
  <si>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</si>
  <si>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</si>
  <si>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</si>
  <si>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</si>
  <si>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</si>
  <si>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</si>
  <si>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</si>
  <si>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</si>
  <si>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</si>
  <si>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</si>
  <si>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</si>
  <si>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</si>
  <si>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</si>
  <si>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</si>
  <si>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</si>
  <si>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</si>
  <si>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</si>
  <si>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</si>
  <si>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</si>
  <si>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</si>
  <si>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</si>
  <si>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</si>
  <si>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</si>
  <si>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</si>
  <si>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</si>
  <si>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</si>
  <si>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</si>
  <si>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</si>
  <si>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</si>
  <si>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</si>
  <si>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</si>
  <si>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</si>
  <si>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</si>
  <si>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</si>
  <si>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</si>
  <si>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</si>
  <si>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</si>
  <si>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</si>
  <si>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</si>
  <si>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</si>
  <si>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</si>
  <si>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</si>
  <si>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</si>
  <si>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</si>
  <si>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</si>
  <si>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</si>
  <si>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</si>
  <si>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</si>
  <si>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</si>
  <si>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</si>
  <si>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</si>
  <si>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</si>
  <si>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</si>
  <si>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</si>
  <si>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</si>
  <si>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</si>
  <si>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</si>
  <si>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</si>
  <si>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</si>
  <si>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</si>
  <si>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</si>
  <si>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</si>
  <si>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</si>
  <si>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</si>
  <si>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</si>
  <si>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</si>
  <si>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</si>
  <si>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</si>
  <si>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</si>
  <si>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</si>
  <si>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</si>
  <si>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</si>
  <si>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</si>
  <si>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</si>
  <si>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</si>
  <si>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</si>
  <si>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</si>
  <si>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</si>
  <si>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</si>
  <si>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</si>
  <si>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</si>
  <si>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</si>
  <si>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</si>
  <si>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</si>
  <si>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</si>
  <si>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</si>
  <si>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</si>
  <si>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</si>
  <si>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</si>
  <si>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</si>
  <si>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</si>
  <si>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</si>
  <si>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</si>
  <si>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</si>
  <si>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</si>
  <si>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</si>
  <si>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</si>
  <si>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</si>
  <si>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</si>
  <si>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</si>
  <si>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</si>
  <si>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</si>
  <si>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</si>
  <si>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</si>
  <si>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</si>
  <si>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</si>
  <si>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</si>
  <si>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</si>
  <si>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</si>
  <si>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</si>
  <si>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</si>
  <si>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</si>
  <si>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</si>
  <si>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</si>
  <si>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</si>
  <si>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</si>
  <si>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</si>
  <si>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</si>
  <si>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</si>
  <si>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</si>
  <si>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</si>
  <si>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</si>
  <si>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</si>
  <si>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</si>
  <si>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</si>
  <si>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</si>
  <si>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</si>
  <si>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</si>
  <si>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</si>
  <si>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</si>
  <si>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</si>
  <si>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</si>
  <si>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</si>
  <si>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</si>
  <si>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</si>
  <si>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</si>
  <si>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</si>
  <si>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</si>
  <si>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</si>
  <si>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</si>
  <si>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</si>
  <si>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</si>
  <si>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</si>
  <si>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</si>
  <si>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</si>
  <si>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</si>
  <si>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</si>
  <si>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</si>
  <si>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</si>
  <si>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</si>
  <si>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</si>
  <si>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</si>
  <si>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</si>
  <si>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</si>
  <si>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</si>
  <si>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</si>
  <si>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</si>
  <si>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</si>
  <si>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</si>
  <si>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</si>
  <si>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</si>
  <si>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</si>
  <si>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</si>
  <si>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</si>
  <si>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</si>
  <si>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</si>
  <si>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</si>
  <si>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</si>
  <si>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</si>
  <si>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</si>
  <si>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</si>
  <si>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</si>
  <si>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</si>
  <si>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</si>
  <si>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</si>
  <si>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</si>
  <si>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</si>
  <si>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</si>
  <si>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</si>
  <si>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</si>
  <si>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</si>
  <si>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</si>
  <si>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</si>
  <si>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</si>
  <si>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</si>
  <si>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</si>
  <si>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</si>
  <si>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</si>
  <si>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</si>
  <si>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</si>
  <si>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</si>
  <si>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</si>
  <si>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</si>
  <si>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</si>
  <si>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</si>
  <si>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</si>
  <si>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</si>
  <si>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</si>
  <si>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</si>
  <si>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</si>
  <si>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</si>
  <si>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</si>
  <si>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</si>
  <si>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</si>
  <si>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</si>
  <si>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</si>
  <si>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</si>
  <si>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</si>
  <si>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</si>
  <si>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</si>
  <si>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</si>
  <si>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</si>
  <si>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</si>
  <si>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</si>
  <si>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</si>
  <si>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</si>
  <si>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</si>
  <si>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</si>
  <si>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</si>
  <si>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</si>
  <si>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</si>
  <si>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</si>
  <si>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</si>
  <si>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</si>
  <si>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</si>
  <si>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</si>
  <si>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</si>
  <si>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</si>
  <si>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</si>
  <si>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</si>
  <si>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</si>
  <si>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</si>
  <si>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</si>
  <si>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</si>
  <si>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</si>
  <si>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</si>
  <si>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</si>
  <si>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</si>
  <si>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</si>
  <si>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</si>
  <si>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</si>
  <si>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</si>
  <si>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</si>
  <si>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</si>
  <si>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</si>
  <si>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</si>
  <si>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</si>
  <si>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</si>
  <si>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</si>
  <si>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</si>
  <si>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</si>
  <si>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</si>
  <si>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</si>
  <si>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</si>
  <si>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</si>
  <si>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</si>
  <si>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</si>
  <si>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</si>
  <si>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</si>
  <si>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</si>
  <si>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</si>
  <si>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</si>
  <si>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</si>
  <si>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</si>
  <si>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</si>
  <si>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</si>
  <si>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</si>
  <si>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</si>
  <si>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</si>
  <si>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</si>
  <si>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</si>
  <si>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</si>
  <si>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</si>
  <si>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</si>
  <si>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</si>
  <si>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</si>
  <si>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</si>
  <si>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</si>
  <si>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</si>
  <si>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</si>
  <si>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</si>
  <si>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</si>
  <si>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</si>
  <si>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</si>
  <si>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</si>
  <si>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</si>
  <si>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</si>
  <si>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</si>
  <si>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</si>
  <si>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</si>
  <si>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</si>
  <si>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</si>
  <si>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</si>
  <si>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</si>
  <si>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</si>
  <si>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</si>
  <si>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</si>
  <si>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</si>
  <si>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</si>
  <si>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</si>
  <si>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</si>
  <si>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</si>
  <si>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</si>
  <si>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</si>
  <si>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</si>
  <si>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</si>
  <si>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</si>
  <si>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</si>
  <si>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</si>
  <si>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</si>
  <si>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</si>
  <si>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</si>
  <si>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</si>
  <si>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</si>
  <si>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</si>
  <si>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</si>
  <si>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</si>
  <si>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</si>
  <si>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</si>
  <si>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</si>
  <si>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</si>
  <si>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</si>
  <si>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</si>
  <si>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</si>
  <si>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</si>
  <si>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</si>
  <si>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</si>
  <si>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</si>
  <si>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</si>
  <si>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</si>
  <si>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</si>
  <si>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</si>
  <si>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</si>
  <si>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</si>
  <si>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</si>
  <si>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</si>
  <si>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</si>
  <si>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</si>
  <si>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</si>
  <si>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</si>
  <si>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</si>
  <si>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</si>
  <si>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</si>
  <si>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</si>
  <si>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</si>
  <si>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</si>
  <si>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</si>
  <si>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</si>
  <si>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</si>
  <si>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</si>
  <si>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</si>
  <si>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</si>
  <si>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</si>
  <si>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</si>
  <si>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</si>
  <si>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</si>
  <si>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</si>
  <si>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</si>
  <si>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</si>
  <si>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</si>
  <si>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</si>
  <si>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</si>
  <si>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</si>
  <si>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</si>
  <si>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</si>
  <si>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</si>
  <si>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</si>
  <si>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</si>
  <si>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</si>
  <si>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</si>
  <si>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</si>
  <si>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</si>
  <si>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</si>
  <si>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</si>
  <si>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</si>
  <si>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</si>
  <si>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</si>
  <si>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</si>
  <si>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</si>
  <si>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</si>
  <si>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</si>
  <si>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</si>
  <si>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</si>
  <si>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</si>
  <si>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</si>
  <si>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</si>
  <si>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</si>
  <si>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</si>
  <si>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</si>
  <si>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</si>
  <si>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</si>
  <si>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</si>
  <si>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</si>
  <si>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</si>
  <si>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</si>
  <si>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</si>
  <si>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</si>
  <si>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</si>
  <si>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</si>
  <si>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</si>
  <si>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</si>
  <si>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</si>
  <si>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</si>
  <si>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</si>
  <si>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</si>
  <si>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</si>
  <si>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</si>
  <si>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</si>
  <si>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</si>
  <si>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</si>
  <si>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</si>
  <si>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</si>
  <si>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</si>
  <si>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</si>
  <si>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</si>
  <si>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</si>
  <si>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</si>
  <si>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</si>
  <si>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</si>
  <si>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</si>
  <si>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</si>
  <si>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</si>
  <si>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</si>
  <si>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</si>
  <si>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</si>
  <si>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</si>
  <si>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</si>
  <si>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</si>
  <si>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</si>
  <si>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</si>
  <si>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</si>
  <si>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</si>
  <si>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</si>
  <si>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</si>
  <si>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</si>
  <si>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</si>
  <si>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</si>
  <si>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</si>
  <si>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</si>
  <si>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</si>
  <si>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</si>
  <si>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</si>
  <si>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</si>
  <si>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</si>
  <si>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</si>
  <si>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</si>
  <si>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</si>
  <si>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</si>
  <si>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</si>
  <si>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</si>
  <si>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</si>
  <si>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</si>
  <si>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</si>
  <si>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</si>
  <si>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</si>
  <si>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</si>
  <si>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</si>
  <si>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</si>
  <si>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</si>
  <si>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</si>
  <si>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</si>
  <si>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</si>
  <si>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</si>
  <si>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</si>
  <si>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</si>
  <si>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</si>
  <si>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</si>
  <si>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</si>
  <si>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</si>
  <si>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</si>
  <si>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</si>
  <si>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</si>
  <si>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</si>
  <si>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</si>
  <si>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</si>
  <si>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</si>
  <si>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</si>
  <si>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</si>
  <si>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</si>
  <si>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</si>
  <si>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</si>
  <si>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</si>
  <si>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</si>
  <si>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</si>
  <si>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</si>
  <si>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</si>
  <si>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</si>
  <si>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</si>
  <si>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</si>
  <si>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</si>
  <si>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</si>
  <si>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</si>
  <si>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</si>
  <si>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</si>
  <si>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</si>
  <si>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</si>
  <si>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</si>
  <si>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</si>
  <si>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</si>
  <si>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</si>
  <si>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</si>
  <si>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</si>
  <si>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</si>
  <si>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</si>
  <si>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</si>
  <si>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</si>
  <si>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</si>
  <si>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</si>
  <si>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</si>
  <si>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</si>
  <si>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</si>
  <si>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</si>
  <si>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</si>
  <si>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</si>
  <si>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</si>
  <si>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</si>
  <si>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</si>
  <si>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</si>
  <si>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</si>
  <si>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</si>
  <si>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</si>
  <si>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</si>
  <si>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</si>
  <si>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</si>
  <si>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</si>
  <si>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</si>
  <si>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</si>
  <si>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</si>
  <si>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</si>
  <si>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</si>
  <si>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</si>
  <si>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</si>
  <si>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</si>
  <si>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</si>
  <si>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</si>
  <si>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</si>
  <si>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</si>
  <si>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</si>
  <si>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</si>
  <si>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</si>
  <si>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</si>
  <si>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</si>
  <si>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</si>
  <si>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</si>
  <si>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</si>
  <si>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</si>
  <si>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</si>
  <si>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</si>
  <si>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</si>
  <si>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</si>
  <si>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</si>
  <si>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</si>
  <si>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</si>
  <si>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</si>
  <si>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</si>
  <si>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</si>
  <si>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</si>
  <si>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</si>
  <si>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</si>
  <si>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</si>
  <si>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</si>
  <si>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</si>
  <si>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</si>
  <si>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</si>
  <si>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</si>
  <si>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</si>
  <si>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</si>
  <si>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</si>
  <si>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</si>
  <si>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</si>
  <si>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</si>
  <si>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</si>
  <si>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</si>
  <si>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</si>
  <si>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</si>
  <si>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</si>
  <si>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</si>
  <si>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</si>
  <si>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</si>
  <si>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</si>
  <si>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</si>
  <si>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</si>
  <si>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</si>
  <si>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</si>
  <si>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</si>
  <si>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</si>
  <si>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</si>
  <si>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</si>
  <si>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</si>
  <si>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</si>
  <si>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</si>
  <si>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</si>
  <si>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</si>
  <si>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</si>
  <si>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</si>
  <si>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</si>
  <si>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</si>
  <si>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</si>
  <si>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</si>
  <si>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</si>
  <si>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</si>
  <si>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</si>
  <si>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</si>
  <si>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</si>
  <si>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</si>
  <si>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</si>
  <si>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</si>
  <si>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</si>
  <si>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</si>
  <si>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</si>
  <si>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</si>
  <si>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</si>
  <si>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</si>
  <si>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</si>
  <si>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</si>
  <si>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</si>
  <si>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</si>
  <si>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</si>
  <si>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</si>
  <si>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</si>
  <si>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</si>
  <si>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</si>
  <si>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</si>
  <si>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</si>
  <si>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</si>
  <si>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</si>
  <si>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</si>
  <si>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</si>
  <si>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</si>
  <si>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</si>
  <si>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</si>
  <si>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</si>
  <si>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</si>
  <si>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</si>
  <si>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</si>
  <si>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</si>
  <si>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</si>
  <si>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</si>
  <si>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</si>
  <si>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</si>
  <si>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</si>
  <si>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</si>
  <si>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</si>
  <si>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</si>
  <si>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</si>
  <si>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</si>
  <si>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</si>
  <si>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</si>
  <si>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</si>
  <si>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</si>
  <si>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</si>
  <si>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</si>
  <si>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</si>
  <si>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</si>
  <si>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</si>
  <si>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</si>
  <si>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</si>
  <si>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</si>
  <si>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</si>
  <si>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</si>
  <si>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</si>
  <si>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</si>
  <si>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</si>
  <si>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</si>
  <si>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</si>
  <si>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</si>
  <si>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</si>
  <si>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</si>
  <si>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</si>
  <si>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</si>
  <si>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</si>
  <si>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</si>
  <si>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</si>
  <si>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</si>
  <si>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</si>
  <si>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</si>
  <si>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</si>
  <si>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</si>
  <si>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</si>
  <si>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</si>
  <si>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</si>
  <si>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</si>
  <si>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</si>
  <si>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</si>
  <si>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</si>
  <si>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</si>
  <si>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</si>
  <si>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</si>
  <si>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</si>
  <si>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</si>
  <si>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</si>
  <si>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</si>
  <si>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</si>
  <si>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</si>
  <si>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</si>
  <si>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</si>
  <si>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</si>
  <si>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</si>
  <si>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</si>
  <si>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</si>
  <si>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</si>
  <si>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</si>
  <si>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</si>
  <si>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</si>
  <si>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</si>
  <si>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</si>
  <si>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</si>
  <si>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</si>
  <si>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</si>
  <si>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</si>
  <si>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</si>
  <si>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</si>
  <si>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</si>
  <si>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</si>
  <si>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</si>
  <si>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</si>
  <si>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</si>
  <si>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</si>
  <si>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</si>
  <si>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</si>
  <si>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</si>
  <si>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</si>
  <si>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</si>
  <si>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</si>
  <si>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</si>
  <si>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</si>
  <si>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</si>
  <si>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</si>
  <si>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</si>
  <si>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</si>
  <si>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</si>
  <si>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</si>
  <si>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</si>
  <si>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</si>
  <si>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</si>
  <si>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</si>
  <si>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</si>
  <si>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</si>
  <si>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</si>
  <si>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</si>
  <si>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</si>
  <si>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</si>
  <si>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</si>
  <si>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</si>
  <si>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</si>
  <si>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</si>
  <si>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</si>
  <si>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</si>
  <si>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</si>
  <si>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</si>
  <si>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</si>
  <si>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</si>
  <si>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</si>
  <si>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</si>
  <si>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</si>
  <si>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</si>
  <si>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</si>
  <si>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</si>
  <si>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</si>
  <si>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</si>
  <si>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</si>
  <si>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</si>
  <si>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</si>
  <si>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</si>
  <si>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</si>
  <si>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</si>
  <si>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</si>
  <si>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</si>
  <si>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</si>
  <si>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</si>
  <si>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</si>
  <si>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</si>
  <si>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</si>
  <si>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</si>
  <si>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</si>
  <si>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</si>
  <si>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</si>
  <si>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</si>
  <si>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</si>
  <si>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</si>
  <si>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</si>
  <si>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</si>
  <si>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</si>
  <si>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</si>
  <si>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</si>
  <si>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</si>
  <si>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</si>
  <si>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</si>
  <si>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</si>
  <si>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</si>
  <si>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</si>
  <si>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</si>
  <si>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</si>
  <si>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</si>
  <si>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</si>
  <si>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</si>
  <si>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</si>
  <si>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</si>
  <si>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</si>
  <si>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</si>
  <si>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</si>
  <si>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</si>
  <si>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</si>
  <si>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</si>
  <si>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</si>
  <si>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</si>
  <si>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</si>
  <si>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</si>
  <si>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</si>
  <si>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</si>
  <si>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</si>
  <si>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</si>
  <si>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</si>
  <si>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</si>
  <si>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</si>
  <si>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</si>
  <si>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</si>
  <si>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</si>
  <si>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</si>
  <si>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</si>
  <si>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</si>
  <si>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</si>
  <si>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</si>
  <si>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</si>
  <si>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</si>
  <si>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</si>
  <si>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</si>
  <si>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</si>
  <si>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</si>
  <si>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</si>
  <si>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</si>
  <si>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</si>
  <si>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</si>
  <si>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</si>
  <si>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</si>
  <si>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</si>
  <si>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</si>
  <si>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</si>
  <si>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</si>
  <si>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</si>
  <si>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</si>
  <si>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</si>
  <si>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</si>
  <si>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</si>
  <si>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</si>
  <si>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</si>
  <si>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</si>
  <si>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</si>
  <si>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</si>
  <si>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</si>
  <si>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</si>
  <si>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</si>
  <si>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</si>
  <si>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</si>
  <si>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</si>
  <si>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</si>
  <si>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</si>
  <si>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</si>
  <si>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</si>
  <si>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</si>
  <si>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</si>
  <si>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</si>
  <si>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</si>
  <si>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</si>
  <si>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</si>
  <si>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</si>
  <si>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</si>
  <si>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</si>
  <si>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</si>
  <si>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</si>
  <si>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</si>
  <si>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</si>
  <si>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</si>
  <si>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</si>
  <si>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</si>
  <si>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</si>
  <si>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</si>
  <si>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</si>
  <si>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</si>
  <si>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</si>
  <si>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</si>
  <si>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</si>
  <si>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</si>
  <si>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</si>
  <si>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</si>
  <si>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</si>
  <si>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</si>
  <si>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</si>
  <si>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</si>
  <si>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</si>
  <si>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</si>
  <si>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</si>
  <si>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</si>
  <si>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</si>
  <si>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</si>
  <si>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</si>
  <si>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</si>
  <si>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</si>
  <si>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</si>
  <si>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</si>
  <si>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</si>
  <si>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</si>
  <si>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</si>
  <si>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</si>
  <si>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</si>
  <si>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</si>
  <si>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</si>
  <si>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</si>
  <si>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</si>
  <si>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</si>
  <si>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</si>
  <si>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</si>
  <si>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</si>
  <si>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</si>
  <si>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</si>
  <si>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</si>
  <si>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</si>
  <si>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</si>
  <si>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</si>
  <si>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</si>
  <si>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</si>
  <si>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</si>
  <si>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</si>
  <si>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</si>
  <si>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</si>
  <si>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</si>
  <si>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</si>
  <si>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</si>
  <si>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</si>
  <si>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</si>
  <si>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</si>
  <si>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</si>
  <si>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</si>
  <si>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</si>
  <si>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</si>
  <si>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</si>
  <si>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</si>
  <si>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</si>
  <si>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</si>
  <si>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</si>
  <si>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</si>
  <si>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</si>
  <si>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</si>
  <si>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</si>
  <si>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</si>
  <si>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</si>
  <si>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</si>
  <si>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</si>
  <si>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</si>
  <si>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</si>
  <si>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</si>
  <si>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</si>
  <si>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</si>
  <si>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</si>
  <si>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</si>
  <si>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</si>
  <si>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</si>
  <si>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</si>
  <si>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</si>
  <si>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</si>
  <si>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</si>
  <si>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</si>
  <si>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</si>
  <si>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</si>
  <si>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</si>
  <si>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</si>
  <si>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</si>
  <si>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</si>
  <si>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</si>
  <si>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</si>
  <si>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</si>
  <si>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</si>
  <si>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</si>
  <si>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</si>
  <si>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</si>
  <si>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</si>
  <si>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</si>
  <si>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</si>
  <si>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</si>
  <si>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</si>
  <si>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</si>
  <si>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</si>
  <si>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</si>
  <si>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</si>
  <si>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</si>
  <si>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</si>
  <si>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</si>
  <si>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</si>
  <si>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</si>
  <si>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</si>
  <si>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</si>
  <si>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</si>
  <si>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</si>
  <si>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</si>
  <si>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</si>
  <si>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</si>
  <si>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</si>
  <si>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</si>
  <si>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</si>
  <si>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</si>
  <si>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</si>
  <si>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</si>
  <si>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</si>
  <si>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</si>
  <si>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</si>
  <si>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</si>
  <si>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</si>
  <si>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</si>
  <si>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</si>
  <si>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</si>
  <si>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</si>
  <si>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</si>
  <si>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</si>
  <si>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</si>
  <si>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</si>
  <si>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</si>
  <si>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</si>
  <si>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</si>
  <si>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</si>
  <si>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</si>
  <si>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</si>
  <si>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</si>
  <si>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</si>
  <si>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</si>
  <si>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</si>
  <si>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</si>
  <si>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</si>
  <si>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</si>
  <si>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</si>
  <si>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</si>
  <si>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</si>
  <si>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</si>
  <si>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</si>
  <si>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</si>
  <si>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</si>
  <si>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</si>
  <si>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</si>
  <si>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</si>
  <si>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</si>
  <si>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</si>
  <si>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</si>
  <si>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</si>
  <si>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</si>
  <si>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</si>
  <si>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</si>
  <si>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</si>
  <si>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</si>
  <si>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</si>
  <si>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</si>
  <si>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</si>
  <si>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</si>
  <si>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</si>
  <si>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</si>
  <si>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</si>
  <si>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</si>
  <si>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</si>
  <si>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</si>
  <si>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</si>
  <si>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</si>
  <si>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</si>
  <si>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</si>
  <si>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</si>
  <si>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</si>
  <si>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</si>
  <si>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</si>
  <si>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</si>
  <si>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</si>
  <si>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</si>
  <si>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</si>
  <si>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</si>
  <si>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</si>
  <si>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</si>
  <si>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</si>
  <si>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</si>
  <si>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</si>
  <si>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</si>
  <si>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</si>
  <si>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</si>
  <si>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</si>
  <si>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</si>
  <si>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</si>
  <si>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</si>
  <si>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</si>
  <si>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</si>
  <si>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</si>
  <si>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</si>
  <si>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</si>
  <si>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</si>
  <si>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</si>
  <si>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</si>
  <si>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</si>
  <si>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</si>
  <si>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</si>
  <si>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</si>
  <si>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</si>
  <si>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</si>
  <si>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</si>
  <si>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</si>
  <si>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</si>
  <si>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</si>
  <si>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</si>
  <si>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</si>
  <si>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</si>
  <si>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</si>
  <si>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</si>
  <si>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</si>
  <si>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</si>
  <si>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</si>
  <si>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</si>
  <si>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</si>
  <si>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</si>
  <si>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</si>
  <si>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</si>
  <si>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</si>
  <si>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</si>
  <si>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</si>
  <si>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</si>
  <si>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</si>
  <si>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</si>
  <si>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</si>
  <si>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</si>
  <si>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</si>
  <si>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</si>
  <si>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</si>
  <si>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</si>
  <si>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</si>
  <si>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</si>
  <si>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</si>
  <si>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</si>
  <si>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</si>
  <si>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</si>
  <si>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</si>
  <si>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</si>
  <si>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</si>
  <si>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</si>
  <si>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</si>
  <si>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</si>
  <si>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</si>
  <si>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</si>
  <si>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</si>
  <si>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</si>
  <si>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</si>
  <si>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</si>
  <si>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</si>
  <si>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</si>
  <si>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</si>
  <si>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</si>
  <si>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</si>
  <si>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</si>
  <si>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</si>
  <si>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</si>
  <si>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</si>
  <si>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</si>
  <si>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</si>
  <si>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</si>
  <si>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</si>
  <si>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</si>
  <si>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</si>
  <si>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</si>
  <si>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</si>
  <si>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</si>
  <si>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</si>
  <si>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</si>
  <si>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</si>
  <si>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</si>
  <si>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</si>
  <si>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</si>
  <si>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</si>
  <si>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</si>
  <si>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</si>
  <si>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</si>
  <si>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</si>
  <si>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</si>
  <si>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</si>
  <si>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</si>
  <si>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</si>
  <si>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</si>
  <si>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</si>
  <si>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</si>
  <si>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</si>
  <si>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</si>
  <si>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</si>
  <si>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</si>
  <si>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</si>
  <si>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</si>
  <si>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</si>
  <si>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</si>
  <si>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</si>
  <si>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</si>
  <si>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</si>
  <si>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</si>
  <si>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</si>
  <si>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</si>
  <si>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</si>
  <si>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</si>
  <si>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</si>
  <si>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</si>
  <si>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</si>
  <si>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</si>
  <si>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</si>
  <si>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</si>
  <si>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</si>
  <si>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</si>
  <si>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</si>
  <si>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</si>
  <si>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</si>
  <si>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</si>
  <si>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</si>
  <si>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</si>
  <si>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</si>
  <si>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</si>
  <si>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</si>
  <si>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</si>
  <si>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</si>
  <si>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</si>
  <si>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</si>
  <si>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</si>
  <si>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</si>
  <si>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</si>
  <si>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</si>
  <si>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</si>
  <si>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</si>
  <si>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</si>
  <si>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</si>
  <si>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</si>
  <si>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</si>
  <si>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</si>
  <si>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</si>
  <si>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</si>
  <si>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</si>
  <si>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</si>
  <si>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</si>
  <si>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</si>
  <si>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</si>
  <si>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</si>
  <si>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</si>
  <si>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</si>
  <si>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</si>
  <si>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</si>
  <si>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</si>
  <si>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</si>
  <si>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</si>
  <si>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</si>
  <si>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</si>
  <si>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</si>
  <si>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</si>
  <si>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</si>
  <si>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</si>
  <si>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</si>
  <si>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</si>
  <si>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</si>
  <si>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</si>
  <si>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</si>
  <si>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</si>
  <si>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</si>
  <si>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</si>
  <si>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</si>
  <si>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</si>
  <si>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</si>
  <si>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</si>
  <si>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</si>
  <si>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</si>
  <si>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</si>
  <si>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</si>
  <si>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</si>
  <si>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</si>
  <si>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</si>
  <si>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</si>
  <si>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</si>
  <si>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</si>
  <si>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</si>
  <si>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</si>
  <si>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</si>
  <si>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</si>
  <si>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</si>
  <si>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</si>
  <si>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</si>
  <si>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</si>
  <si>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</si>
  <si>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</si>
  <si>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</si>
  <si>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</si>
  <si>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</si>
  <si>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</si>
  <si>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</si>
  <si>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</si>
  <si>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</si>
  <si>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</si>
  <si>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</si>
  <si>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</si>
  <si>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</si>
  <si>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</si>
  <si>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</si>
  <si>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</si>
  <si>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</si>
  <si>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</si>
  <si>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</si>
  <si>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</si>
  <si>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</si>
  <si>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</si>
  <si>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</si>
  <si>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</si>
  <si>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</si>
  <si>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</si>
  <si>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</si>
  <si>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</si>
  <si>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</si>
  <si>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</si>
  <si>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</si>
  <si>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</si>
  <si>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</si>
  <si>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</si>
  <si>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</si>
  <si>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</si>
  <si>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</si>
  <si>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</si>
  <si>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</si>
  <si>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</si>
  <si>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</si>
  <si>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</si>
  <si>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</si>
  <si>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</si>
  <si>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</si>
  <si>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</si>
  <si>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</si>
  <si>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</si>
  <si>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</si>
  <si>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</si>
  <si>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</si>
  <si>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</si>
  <si>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</si>
  <si>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</si>
  <si>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</si>
  <si>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</si>
  <si>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</si>
  <si>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</si>
  <si>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</si>
  <si>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</si>
  <si>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</si>
  <si>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</si>
  <si>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</si>
  <si>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</si>
  <si>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</si>
  <si>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</si>
  <si>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</si>
  <si>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</si>
  <si>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</si>
  <si>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</si>
  <si>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</si>
  <si>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</si>
  <si>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</si>
  <si>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</si>
  <si>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</si>
  <si>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</si>
  <si>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</si>
  <si>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</si>
  <si>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</si>
  <si>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</si>
  <si>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</si>
  <si>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</si>
  <si>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</si>
  <si>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</si>
  <si>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</si>
  <si>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</si>
  <si>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</si>
  <si>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</si>
  <si>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</si>
  <si>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</si>
  <si>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</si>
  <si>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</si>
  <si>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</si>
  <si>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</si>
  <si>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</si>
  <si>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</si>
  <si>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</si>
  <si>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</si>
  <si>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</si>
  <si>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</si>
  <si>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</si>
  <si>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</si>
  <si>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</si>
  <si>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</si>
  <si>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</si>
  <si>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</si>
  <si>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</si>
  <si>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</si>
  <si>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</si>
  <si>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</si>
  <si>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</si>
  <si>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</si>
  <si>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</si>
  <si>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</si>
  <si>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</si>
  <si>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</si>
  <si>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</si>
  <si>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</si>
  <si>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</si>
  <si>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</si>
  <si>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</si>
  <si>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</si>
  <si>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</si>
  <si>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</si>
  <si>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</si>
  <si>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</si>
  <si>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</si>
  <si>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</si>
  <si>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</si>
  <si>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</si>
  <si>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</si>
  <si>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</si>
  <si>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</si>
  <si>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</si>
  <si>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</si>
  <si>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</si>
  <si>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</si>
  <si>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</si>
  <si>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</si>
  <si>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</si>
  <si>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</si>
  <si>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</si>
  <si>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</si>
  <si>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</si>
  <si>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</si>
  <si>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</si>
  <si>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</si>
  <si>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</si>
  <si>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</si>
  <si>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</si>
  <si>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</si>
  <si>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</si>
  <si>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</si>
  <si>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</si>
  <si>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</si>
  <si>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</si>
  <si>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</si>
  <si>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</si>
  <si>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</si>
  <si>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</si>
  <si>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</si>
  <si>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</si>
  <si>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</si>
  <si>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</si>
  <si>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</si>
  <si>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</si>
  <si>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</si>
  <si>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</si>
  <si>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</si>
  <si>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</si>
  <si>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</si>
  <si>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</si>
  <si>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</si>
  <si>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</si>
  <si>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</si>
  <si>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</si>
  <si>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</si>
  <si>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</si>
  <si>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</si>
  <si>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</si>
  <si>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</si>
  <si>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</si>
  <si>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</si>
  <si>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</si>
  <si>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</si>
  <si>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</si>
  <si>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</si>
  <si>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</si>
  <si>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</si>
  <si>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</si>
  <si>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</si>
  <si>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</si>
  <si>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</si>
  <si>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</si>
  <si>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</si>
  <si>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</si>
  <si>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</si>
  <si>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</si>
  <si>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</si>
  <si>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</si>
  <si>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</si>
  <si>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</si>
  <si>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</si>
  <si>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</si>
  <si>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</si>
  <si>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</si>
  <si>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</si>
  <si>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</si>
  <si>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</si>
  <si>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</si>
  <si>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</si>
  <si>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</si>
  <si>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</si>
  <si>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</si>
  <si>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</si>
  <si>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</si>
  <si>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</si>
  <si>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</si>
  <si>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</si>
  <si>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</si>
  <si>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</si>
  <si>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</si>
  <si>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</si>
  <si>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</si>
  <si>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</si>
  <si>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</si>
  <si>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</si>
  <si>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</si>
  <si>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</si>
  <si>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</si>
  <si>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</si>
  <si>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</si>
  <si>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</si>
  <si>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</si>
  <si>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</si>
  <si>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</si>
  <si>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</si>
  <si>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</si>
  <si>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</si>
  <si>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</si>
  <si>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</si>
  <si>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</si>
  <si>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</si>
  <si>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</si>
  <si>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</si>
  <si>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</si>
  <si>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</si>
  <si>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</si>
  <si>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</si>
  <si>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</si>
  <si>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</si>
  <si>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</si>
  <si>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</si>
  <si>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</si>
  <si>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</si>
  <si>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</si>
  <si>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</si>
  <si>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</si>
  <si>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</si>
  <si>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</si>
  <si>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</si>
  <si>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</si>
  <si>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</si>
  <si>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</si>
  <si>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</si>
  <si>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</si>
  <si>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</si>
  <si>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</si>
  <si>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</si>
  <si>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</si>
  <si>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</si>
  <si>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</si>
  <si>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</si>
  <si>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</si>
  <si>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</si>
  <si>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</si>
  <si>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</si>
  <si>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</si>
  <si>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</si>
  <si>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</si>
  <si>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</si>
  <si>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</si>
  <si>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</si>
  <si>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</si>
  <si>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</si>
  <si>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</si>
  <si>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</si>
  <si>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</si>
  <si>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</si>
  <si>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</si>
  <si>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</si>
  <si>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</si>
  <si>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</si>
  <si>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</si>
  <si>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</si>
  <si>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</si>
  <si>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</si>
  <si>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</si>
  <si>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</si>
  <si>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</si>
  <si>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</si>
  <si>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</si>
  <si>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</si>
  <si>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</si>
  <si>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</si>
  <si>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</si>
  <si>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</si>
  <si>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</si>
  <si>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</si>
  <si>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</si>
  <si>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</si>
  <si>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</si>
  <si>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</si>
  <si>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</si>
  <si>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</si>
  <si>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</si>
  <si>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</si>
  <si>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</si>
  <si>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</si>
  <si>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</si>
  <si>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</si>
  <si>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</si>
  <si>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</si>
  <si>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</si>
  <si>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</si>
  <si>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</si>
  <si>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</si>
  <si>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</si>
  <si>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</si>
  <si>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</si>
  <si>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</si>
  <si>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</si>
  <si>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</si>
  <si>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</si>
  <si>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</si>
  <si>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</si>
  <si>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</si>
  <si>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</si>
  <si>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</si>
  <si>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</si>
  <si>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</si>
  <si>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</si>
  <si>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</si>
  <si>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</si>
  <si>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</si>
  <si>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</si>
  <si>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</si>
  <si>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</si>
  <si>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</si>
  <si>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</si>
  <si>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</si>
  <si>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</si>
  <si>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</si>
  <si>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</si>
  <si>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</si>
  <si>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</si>
  <si>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</si>
  <si>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</si>
  <si>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</si>
  <si>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</si>
  <si>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</si>
  <si>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</si>
  <si>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</si>
  <si>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</si>
  <si>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</si>
  <si>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</si>
  <si>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</si>
  <si>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</si>
  <si>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</si>
  <si>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</si>
  <si>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</si>
  <si>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</si>
  <si>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</si>
  <si>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</si>
  <si>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</si>
  <si>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</si>
  <si>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</si>
  <si>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</si>
  <si>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</si>
  <si>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</si>
  <si>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</si>
  <si>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</si>
  <si>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</si>
  <si>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</si>
  <si>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</si>
  <si>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</si>
  <si>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</si>
  <si>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</si>
  <si>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</si>
  <si>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</si>
  <si>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</si>
  <si>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</si>
  <si>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</si>
  <si>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</si>
  <si>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</si>
  <si>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</si>
  <si>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</si>
  <si>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</si>
  <si>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</si>
  <si>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</si>
  <si>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</si>
  <si>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</si>
  <si>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</si>
  <si>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</si>
  <si>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</si>
  <si>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</si>
  <si>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</si>
  <si>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</si>
  <si>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</si>
  <si>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</si>
  <si>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</si>
  <si>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</si>
  <si>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</si>
  <si>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</si>
  <si>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</si>
  <si>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</si>
  <si>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</si>
  <si>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</si>
  <si>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</si>
  <si>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</si>
  <si>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</si>
  <si>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</si>
  <si>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</si>
  <si>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</si>
  <si>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</si>
  <si>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</si>
  <si>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</si>
  <si>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</si>
  <si>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</si>
  <si>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</si>
  <si>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</si>
  <si>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</si>
  <si>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</si>
  <si>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</si>
  <si>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</si>
  <si>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</si>
  <si>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</si>
  <si>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</si>
  <si>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</si>
  <si>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</si>
  <si>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</si>
  <si>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</si>
  <si>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</si>
  <si>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</si>
  <si>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</si>
  <si>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</si>
  <si>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</si>
  <si>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</si>
  <si>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</si>
  <si>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</si>
  <si>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</si>
  <si>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</si>
  <si>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</si>
  <si>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</si>
  <si>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</si>
  <si>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</si>
  <si>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</si>
  <si>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</si>
  <si>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</si>
  <si>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</si>
  <si>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</si>
  <si>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</si>
  <si>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</si>
  <si>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</si>
  <si>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</si>
  <si>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</si>
  <si>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</si>
  <si>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</si>
  <si>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</si>
  <si>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</si>
  <si>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</si>
  <si>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</si>
  <si>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</si>
  <si>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</si>
  <si>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</si>
  <si>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</si>
  <si>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</si>
  <si>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</si>
  <si>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</si>
  <si>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</si>
  <si>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</si>
  <si>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</si>
  <si>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</si>
  <si>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</si>
  <si>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</si>
  <si>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</si>
  <si>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</si>
  <si>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</si>
  <si>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</si>
  <si>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</si>
  <si>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</si>
  <si>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</si>
  <si>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</si>
  <si>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</si>
  <si>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</si>
  <si>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</si>
  <si>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</si>
  <si>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</si>
  <si>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</si>
  <si>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</si>
  <si>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</si>
  <si>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</si>
  <si>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</si>
  <si>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</si>
  <si>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</si>
  <si>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</si>
  <si>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</si>
  <si>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</si>
  <si>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</si>
  <si>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</si>
  <si>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</si>
  <si>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</si>
  <si>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</si>
  <si>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</si>
  <si>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</si>
  <si>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</si>
  <si>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</si>
  <si>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</si>
  <si>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</si>
  <si>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</si>
  <si>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</si>
  <si>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</si>
  <si>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</si>
  <si>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</si>
  <si>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</si>
  <si>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</si>
  <si>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</si>
  <si>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</si>
  <si>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</si>
  <si>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</si>
  <si>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</si>
  <si>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</si>
  <si>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</si>
  <si>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</si>
  <si>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</si>
  <si>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</si>
  <si>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</si>
  <si>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</si>
  <si>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</si>
  <si>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</si>
  <si>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</si>
  <si>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</si>
  <si>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</si>
  <si>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</si>
  <si>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</si>
  <si>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</si>
  <si>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</si>
  <si>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</si>
  <si>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</si>
  <si>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</si>
  <si>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</si>
  <si>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</si>
  <si>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</si>
  <si>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</si>
  <si>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</si>
  <si>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</si>
  <si>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</si>
  <si>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</si>
  <si>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</si>
  <si>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</si>
  <si>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</si>
  <si>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</si>
  <si>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</si>
  <si>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</si>
  <si>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</si>
  <si>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</si>
  <si>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</si>
  <si>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</si>
  <si>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</si>
  <si>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</si>
  <si>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</si>
  <si>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</si>
  <si>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</si>
  <si>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</si>
  <si>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</si>
  <si>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</si>
  <si>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</si>
  <si>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</si>
  <si>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</si>
  <si>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</si>
  <si>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</si>
  <si>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</si>
  <si>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</si>
  <si>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</si>
  <si>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</si>
  <si>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</si>
  <si>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</si>
  <si>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</si>
  <si>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</si>
  <si>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</si>
  <si>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</si>
  <si>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</si>
  <si>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</si>
  <si>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</si>
  <si>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</si>
  <si>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</si>
  <si>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</si>
  <si>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</si>
  <si>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</si>
  <si>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</si>
  <si>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</si>
  <si>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</si>
  <si>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</si>
  <si>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</si>
  <si>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</si>
  <si>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</si>
  <si>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</si>
  <si>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</si>
  <si>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</si>
  <si>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</si>
  <si>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</si>
  <si>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</si>
  <si>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</si>
  <si>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</si>
  <si>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</si>
  <si>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</si>
  <si>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</si>
  <si>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</si>
  <si>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</si>
  <si>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</si>
  <si>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</si>
  <si>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</si>
  <si>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</si>
  <si>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</si>
  <si>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</si>
  <si>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</si>
  <si>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</si>
  <si>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</si>
  <si>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</si>
  <si>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</si>
  <si>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</si>
  <si>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</si>
  <si>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</si>
  <si>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</si>
  <si>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</si>
  <si>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</si>
  <si>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</si>
  <si>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</si>
  <si>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</si>
  <si>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</si>
  <si>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</si>
  <si>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</si>
  <si>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</si>
  <si>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</si>
  <si>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</si>
  <si>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</si>
  <si>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</si>
  <si>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</si>
  <si>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</si>
  <si>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</si>
  <si>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</si>
  <si>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</si>
  <si>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</si>
  <si>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</si>
  <si>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</si>
  <si>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</si>
  <si>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</si>
  <si>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</si>
  <si>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</si>
  <si>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</si>
  <si>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</si>
  <si>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</si>
  <si>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</si>
  <si>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</si>
  <si>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</si>
  <si>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</si>
  <si>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</si>
  <si>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</si>
  <si>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</si>
  <si>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</si>
  <si>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</si>
  <si>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</si>
  <si>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</si>
  <si>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</si>
  <si>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</si>
  <si>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</si>
  <si>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</si>
  <si>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</si>
  <si>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</si>
  <si>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</si>
  <si>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</si>
  <si>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</si>
  <si>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</si>
  <si>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</si>
  <si>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</si>
  <si>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</si>
  <si>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</si>
  <si>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</si>
  <si>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</si>
  <si>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</si>
  <si>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</si>
  <si>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</si>
  <si>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</si>
  <si>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</si>
  <si>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</si>
  <si>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</si>
  <si>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</si>
  <si>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</si>
  <si>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</si>
  <si>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</si>
  <si>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</si>
  <si>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</si>
  <si>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</si>
  <si>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</si>
  <si>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</si>
  <si>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</si>
  <si>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</si>
  <si>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</si>
  <si>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</si>
  <si>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</si>
  <si>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</si>
  <si>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</si>
  <si>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</si>
  <si>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</si>
  <si>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</si>
  <si>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</si>
  <si>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</si>
  <si>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</si>
  <si>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</si>
  <si>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</si>
  <si>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</si>
  <si>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</si>
  <si>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</si>
  <si>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</si>
  <si>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</si>
  <si>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</si>
  <si>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</si>
  <si>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</si>
  <si>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</si>
  <si>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</si>
  <si>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</si>
  <si>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</si>
  <si>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</si>
  <si>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</si>
  <si>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</si>
  <si>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</si>
  <si>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</si>
  <si>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</si>
  <si>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</si>
  <si>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</si>
  <si>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</si>
  <si>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</si>
  <si>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</si>
  <si>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</si>
  <si>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</si>
  <si>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</si>
  <si>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</si>
  <si>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</si>
  <si>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</si>
  <si>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</si>
  <si>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</si>
  <si>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</si>
  <si>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</si>
  <si>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</si>
  <si>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</si>
  <si>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</si>
  <si>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</si>
  <si>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</si>
  <si>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</si>
  <si>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</si>
  <si>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</si>
  <si>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</si>
  <si>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</si>
  <si>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</si>
  <si>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</si>
  <si>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</si>
  <si>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</si>
  <si>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</si>
  <si>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</si>
  <si>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</si>
  <si>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</si>
  <si>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</si>
  <si>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</si>
  <si>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</si>
  <si>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</si>
  <si>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</si>
  <si>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</si>
  <si>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</si>
  <si>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</si>
  <si>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</si>
  <si>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</si>
  <si>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</si>
  <si>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</si>
  <si>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</si>
  <si>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</si>
  <si>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</si>
  <si>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</si>
  <si>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</si>
  <si>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</si>
  <si>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</si>
  <si>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</si>
  <si>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</si>
  <si>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</si>
  <si>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</si>
  <si>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</si>
  <si>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</si>
  <si>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</si>
  <si>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</si>
  <si>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</si>
  <si>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</si>
  <si>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</si>
  <si>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</si>
  <si>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</si>
  <si>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</si>
  <si>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</si>
  <si>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</si>
  <si>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</si>
  <si>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</si>
  <si>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</si>
  <si>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</si>
  <si>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</si>
  <si>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</si>
  <si>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</si>
  <si>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</si>
  <si>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</si>
  <si>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</si>
  <si>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</si>
  <si>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</si>
  <si>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</si>
  <si>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</si>
  <si>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</si>
  <si>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</si>
  <si>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</si>
  <si>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</si>
  <si>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</si>
  <si>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</si>
  <si>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</si>
  <si>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</si>
  <si>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</si>
  <si>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</si>
  <si>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</si>
  <si>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</si>
  <si>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</si>
  <si>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</si>
  <si>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</si>
  <si>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</si>
  <si>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</si>
  <si>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</si>
  <si>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</si>
  <si>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</si>
  <si>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</si>
  <si>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</si>
  <si>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</si>
  <si>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</si>
  <si>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</si>
  <si>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</si>
  <si>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</si>
  <si>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</si>
  <si>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</si>
  <si>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</si>
  <si>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</si>
  <si>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</si>
  <si>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</si>
  <si>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</si>
  <si>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</si>
  <si>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</si>
  <si>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</si>
  <si>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</si>
  <si>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</si>
  <si>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</si>
  <si>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</si>
  <si>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</si>
  <si>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</si>
  <si>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</si>
  <si>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</si>
  <si>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</si>
  <si>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</si>
  <si>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</si>
  <si>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</si>
  <si>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</si>
  <si>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</si>
  <si>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</si>
  <si>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</si>
  <si>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</si>
  <si>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</si>
  <si>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</si>
  <si>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</si>
  <si>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</si>
  <si>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</si>
  <si>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</si>
  <si>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</si>
  <si>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</si>
  <si>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</si>
  <si>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</si>
  <si>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</si>
  <si>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</si>
  <si>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</si>
  <si>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</si>
  <si>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</si>
  <si>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</si>
  <si>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</si>
  <si>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</si>
  <si>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</si>
  <si>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</si>
  <si>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</si>
  <si>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</si>
  <si>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</si>
  <si>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</si>
  <si>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</si>
  <si>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</si>
  <si>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</si>
  <si>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</si>
  <si>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</si>
  <si>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</si>
  <si>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</si>
  <si>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</si>
  <si>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</si>
  <si>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</si>
  <si>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</si>
  <si>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</si>
  <si>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</si>
  <si>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</si>
  <si>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</si>
  <si>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</si>
  <si>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</si>
  <si>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</si>
  <si>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</si>
  <si>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</si>
  <si>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</si>
  <si>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</si>
  <si>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</si>
  <si>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</si>
  <si>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</si>
  <si>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</si>
  <si>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</si>
  <si>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</si>
  <si>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</si>
  <si>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</si>
  <si>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</si>
  <si>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</si>
  <si>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</si>
  <si>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</si>
  <si>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</si>
  <si>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</si>
  <si>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</si>
  <si>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</si>
  <si>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</si>
  <si>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</si>
  <si>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</si>
  <si>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</si>
  <si>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</si>
  <si>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</si>
  <si>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</si>
  <si>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</si>
  <si>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</si>
  <si>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</si>
  <si>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</si>
  <si>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</si>
  <si>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</si>
  <si>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</si>
  <si>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</si>
  <si>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</si>
  <si>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</si>
  <si>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</si>
  <si>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</si>
  <si>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</si>
  <si>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</si>
  <si>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</si>
  <si>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</si>
  <si>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</si>
  <si>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</si>
  <si>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</si>
  <si>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</si>
  <si>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</si>
  <si>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</si>
  <si>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</si>
  <si>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</si>
  <si>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</si>
  <si>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</si>
  <si>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</si>
  <si>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</si>
  <si>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</si>
  <si>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</si>
  <si>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</si>
  <si>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</si>
  <si>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</si>
  <si>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</si>
  <si>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</si>
  <si>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</si>
  <si>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</si>
  <si>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</si>
  <si>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</si>
  <si>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</si>
  <si>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</si>
  <si>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</si>
  <si>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</si>
  <si>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</si>
  <si>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</si>
  <si>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</si>
  <si>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</si>
  <si>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</si>
  <si>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</si>
  <si>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</si>
  <si>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</si>
  <si>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</si>
  <si>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</si>
  <si>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</si>
  <si>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</si>
  <si>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</si>
  <si>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</si>
  <si>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</si>
  <si>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</si>
  <si>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</si>
  <si>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</si>
  <si>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</si>
  <si>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</si>
  <si>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</si>
  <si>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</si>
  <si>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</si>
  <si>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</si>
  <si>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</si>
  <si>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</si>
  <si>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</si>
  <si>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</si>
  <si>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</si>
  <si>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</si>
  <si>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</si>
  <si>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</si>
  <si>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</si>
  <si>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</si>
  <si>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</si>
  <si>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</si>
  <si>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</si>
  <si>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</si>
  <si>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</si>
  <si>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</si>
  <si>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</si>
  <si>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</si>
  <si>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</si>
  <si>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</si>
  <si>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</si>
  <si>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</si>
  <si>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</si>
  <si>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</si>
  <si>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</si>
  <si>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</si>
  <si>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</si>
  <si>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</si>
  <si>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</si>
  <si>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</si>
  <si>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</si>
  <si>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</si>
  <si>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</si>
  <si>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</si>
  <si>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</si>
  <si>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</si>
  <si>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</si>
  <si>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</si>
  <si>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</si>
  <si>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</si>
  <si>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</si>
  <si>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</si>
  <si>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</si>
  <si>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</si>
  <si>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</si>
  <si>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</si>
  <si>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</si>
  <si>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</si>
  <si>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</si>
  <si>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</si>
  <si>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</si>
  <si>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</si>
  <si>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</si>
  <si>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</si>
  <si>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</si>
  <si>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</si>
  <si>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</si>
  <si>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</si>
  <si>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</si>
  <si>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</si>
  <si>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</si>
  <si>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</si>
  <si>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</si>
  <si>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</si>
  <si>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</si>
  <si>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</si>
  <si>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</si>
  <si>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</si>
  <si>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</si>
  <si>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</si>
  <si>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</si>
  <si>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</si>
  <si>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</si>
  <si>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</si>
  <si>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</si>
  <si>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</si>
  <si>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</si>
  <si>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</si>
  <si>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</si>
  <si>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</si>
  <si>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</si>
  <si>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</si>
  <si>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</si>
  <si>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</si>
  <si>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</si>
  <si>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</si>
  <si>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</si>
  <si>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</si>
  <si>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</si>
  <si>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</si>
  <si>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</si>
  <si>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</si>
  <si>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</si>
  <si>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</si>
  <si>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</si>
  <si>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</si>
  <si>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</si>
  <si>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</si>
  <si>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</si>
  <si>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</si>
  <si>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</si>
  <si>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</si>
  <si>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</si>
  <si>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</si>
  <si>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</si>
  <si>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</si>
  <si>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</si>
  <si>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</si>
  <si>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</si>
  <si>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</si>
  <si>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</si>
  <si>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</si>
  <si>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</si>
  <si>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</si>
  <si>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</si>
  <si>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</si>
  <si>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</si>
  <si>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</si>
  <si>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</si>
  <si>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</si>
  <si>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</si>
  <si>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</si>
  <si>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</si>
  <si>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</si>
  <si>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</si>
  <si>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</si>
  <si>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</si>
  <si>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</si>
  <si>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</si>
  <si>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</si>
  <si>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</si>
  <si>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</si>
  <si>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</si>
  <si>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</si>
  <si>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</si>
  <si>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</si>
  <si>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</si>
  <si>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</si>
  <si>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</si>
  <si>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</si>
  <si>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</si>
  <si>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</si>
  <si>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</si>
  <si>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</si>
  <si>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</si>
  <si>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</si>
  <si>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</si>
  <si>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</si>
  <si>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</si>
  <si>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</si>
  <si>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</si>
  <si>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</si>
  <si>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</si>
  <si>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</si>
  <si>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</si>
  <si>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</si>
  <si>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</si>
  <si>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</si>
  <si>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</si>
  <si>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</si>
  <si>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</si>
  <si>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</si>
  <si>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</si>
  <si>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</si>
  <si>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</si>
  <si>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</si>
  <si>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</si>
  <si>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</si>
  <si>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</si>
  <si>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</si>
  <si>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</si>
  <si>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</si>
  <si>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</si>
  <si>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</si>
  <si>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</si>
  <si>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</si>
  <si>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</si>
  <si>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</si>
  <si>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</si>
  <si>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</si>
  <si>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</si>
  <si>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</si>
  <si>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</si>
  <si>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</si>
  <si>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</si>
  <si>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</si>
  <si>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</si>
  <si>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</si>
  <si>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</si>
  <si>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</si>
  <si>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</si>
  <si>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</si>
  <si>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</si>
  <si>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</si>
  <si>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</si>
  <si>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</si>
  <si>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</si>
  <si>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</si>
  <si>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</si>
  <si>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</si>
  <si>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</si>
  <si>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</si>
  <si>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</si>
  <si>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</si>
  <si>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</si>
  <si>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</si>
  <si>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</si>
  <si>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</si>
  <si>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</si>
  <si>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</si>
  <si>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</si>
  <si>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</si>
  <si>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</si>
  <si>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</si>
  <si>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</si>
  <si>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</si>
  <si>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</si>
  <si>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</si>
  <si>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</si>
  <si>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</si>
  <si>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</si>
  <si>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</si>
  <si>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</si>
  <si>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</si>
  <si>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</si>
  <si>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</si>
  <si>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</si>
  <si>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</si>
  <si>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</si>
  <si>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</si>
  <si>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</si>
  <si>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</si>
  <si>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</si>
  <si>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</si>
  <si>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</si>
  <si>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</si>
  <si>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</si>
  <si>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</si>
  <si>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</si>
  <si>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</si>
  <si>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</si>
  <si>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</si>
  <si>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</si>
  <si>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</si>
  <si>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</si>
  <si>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</si>
  <si>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</si>
  <si>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</si>
  <si>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</si>
  <si>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</si>
  <si>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</si>
  <si>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</si>
  <si>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</si>
  <si>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</si>
  <si>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</si>
  <si>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</si>
  <si>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</si>
  <si>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</si>
  <si>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</si>
  <si>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</si>
  <si>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</si>
  <si>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</si>
  <si>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</si>
  <si>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</si>
  <si>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</si>
  <si>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</si>
  <si>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</si>
  <si>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</si>
  <si>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</si>
  <si>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</si>
  <si>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</si>
  <si>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</si>
  <si>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</si>
  <si>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</si>
  <si>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</si>
  <si>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</si>
  <si>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</si>
  <si>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</si>
  <si>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</si>
  <si>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</si>
  <si>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</si>
  <si>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</si>
  <si>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</si>
  <si>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</si>
  <si>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</si>
  <si>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</si>
  <si>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</si>
  <si>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</si>
  <si>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</si>
  <si>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</si>
  <si>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</si>
  <si>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</si>
  <si>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</si>
  <si>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</si>
  <si>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</si>
  <si>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</si>
  <si>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</si>
  <si>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</si>
  <si>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</si>
  <si>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</si>
  <si>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</si>
  <si>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</si>
  <si>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</si>
  <si>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</si>
  <si>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</si>
  <si>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</si>
  <si>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</si>
  <si>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</si>
  <si>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</si>
  <si>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</si>
  <si>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</si>
  <si>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</si>
  <si>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</si>
  <si>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</si>
  <si>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</si>
  <si>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</si>
  <si>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</si>
  <si>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</si>
  <si>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</si>
  <si>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</si>
  <si>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</si>
  <si>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</si>
  <si>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</si>
  <si>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</si>
  <si>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</si>
  <si>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</si>
  <si>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</si>
  <si>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</si>
  <si>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</si>
  <si>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</si>
  <si>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</si>
  <si>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</si>
  <si>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</si>
  <si>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</si>
  <si>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</si>
  <si>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</si>
  <si>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</si>
  <si>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</si>
  <si>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</si>
  <si>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</si>
  <si>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</si>
  <si>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</si>
  <si>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</si>
  <si>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</si>
  <si>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</si>
  <si>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</si>
  <si>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</si>
  <si>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</si>
  <si>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</si>
  <si>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</si>
  <si>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</si>
  <si>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</si>
  <si>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</si>
  <si>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</si>
  <si>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</si>
  <si>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</si>
  <si>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</si>
  <si>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</si>
  <si>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</si>
  <si>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</si>
  <si>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</si>
  <si>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</si>
  <si>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</si>
  <si>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</si>
  <si>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</si>
  <si>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</si>
  <si>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</si>
  <si>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</si>
  <si>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</si>
  <si>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</si>
  <si>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</si>
  <si>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</si>
  <si>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</si>
  <si>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</si>
  <si>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</si>
  <si>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</si>
  <si>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</si>
  <si>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</si>
  <si>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</si>
  <si>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</si>
  <si>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</si>
  <si>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</si>
  <si>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</si>
  <si>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</si>
  <si>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</si>
  <si>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</si>
  <si>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</si>
  <si>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</si>
  <si>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</si>
  <si>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</si>
  <si>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</si>
  <si>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</si>
  <si>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</si>
  <si>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</si>
  <si>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</si>
  <si>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</si>
  <si>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</si>
  <si>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</si>
  <si>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</si>
  <si>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</si>
  <si>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</si>
  <si>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</si>
  <si>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</si>
  <si>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</si>
  <si>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</si>
  <si>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</si>
  <si>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</si>
  <si>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</si>
  <si>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</si>
  <si>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</si>
  <si>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</si>
  <si>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</si>
  <si>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</si>
  <si>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</si>
  <si>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</si>
  <si>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</si>
  <si>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</si>
  <si>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</si>
  <si>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</si>
  <si>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</si>
  <si>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</si>
  <si>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</si>
  <si>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</si>
  <si>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</si>
  <si>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</si>
  <si>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</si>
  <si>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</si>
  <si>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</si>
  <si>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</si>
  <si>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</si>
  <si>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</si>
  <si>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</si>
  <si>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</si>
  <si>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</si>
  <si>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</si>
  <si>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</si>
  <si>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</si>
  <si>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</si>
  <si>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</si>
  <si>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</si>
  <si>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</si>
  <si>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</si>
  <si>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</si>
  <si>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</si>
  <si>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</si>
  <si>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</si>
  <si>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</si>
  <si>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</si>
  <si>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</si>
  <si>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</si>
  <si>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</si>
  <si>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</si>
  <si>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</si>
  <si>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</si>
  <si>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</si>
  <si>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</si>
  <si>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</si>
  <si>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</si>
  <si>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</si>
  <si>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</si>
  <si>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</si>
  <si>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</si>
  <si>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</si>
  <si>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</si>
  <si>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</si>
  <si>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</si>
  <si>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</si>
  <si>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</si>
  <si>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</si>
  <si>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</si>
  <si>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</si>
  <si>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</si>
  <si>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</si>
  <si>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</si>
  <si>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</si>
  <si>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</si>
  <si>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</si>
  <si>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</si>
  <si>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</si>
  <si>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</si>
  <si>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</si>
  <si>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</si>
  <si>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</si>
  <si>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</si>
  <si>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</si>
  <si>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</si>
  <si>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</si>
  <si>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</si>
  <si>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</si>
  <si>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</si>
  <si>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</si>
  <si>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</si>
  <si>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</si>
  <si>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</si>
  <si>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</si>
  <si>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</si>
  <si>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</si>
  <si>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</si>
  <si>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</si>
  <si>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</si>
  <si>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</si>
  <si>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</si>
  <si>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</si>
  <si>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</si>
  <si>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</si>
  <si>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</si>
  <si>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</si>
  <si>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</si>
  <si>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</si>
  <si>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</si>
  <si>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</si>
  <si>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</si>
  <si>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</si>
  <si>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</si>
  <si>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</si>
  <si>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</si>
  <si>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</si>
  <si>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</si>
  <si>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</si>
  <si>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</si>
  <si>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</si>
  <si>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</si>
  <si>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</si>
  <si>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</si>
  <si>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</si>
  <si>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</si>
  <si>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</si>
  <si>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</si>
  <si>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</si>
  <si>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</si>
  <si>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</si>
  <si>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</si>
  <si>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</si>
  <si>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</si>
  <si>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</si>
  <si>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</si>
  <si>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</si>
  <si>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</si>
  <si>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</si>
  <si>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</si>
  <si>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</si>
  <si>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</si>
  <si>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</si>
  <si>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</si>
  <si>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</si>
  <si>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</si>
  <si>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</si>
  <si>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</si>
  <si>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</si>
  <si>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</si>
  <si>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</si>
  <si>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</si>
  <si>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</si>
  <si>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</si>
  <si>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</si>
  <si>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</si>
  <si>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</si>
  <si>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</si>
  <si>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</si>
  <si>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</si>
  <si>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</si>
  <si>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</si>
  <si>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</si>
  <si>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</si>
  <si>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</si>
  <si>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</si>
  <si>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</si>
  <si>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</si>
  <si>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</si>
  <si>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</si>
  <si>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</si>
  <si>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</si>
  <si>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</si>
  <si>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</si>
  <si>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</si>
  <si>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</si>
  <si>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</si>
  <si>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</si>
  <si>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</si>
  <si>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</si>
  <si>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</si>
  <si>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</si>
  <si>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</si>
  <si>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</si>
  <si>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</si>
  <si>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</si>
  <si>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</si>
  <si>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</si>
  <si>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</si>
  <si>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</si>
  <si>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</si>
  <si>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</si>
  <si>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</si>
  <si>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</si>
  <si>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</si>
  <si>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</si>
  <si>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</si>
  <si>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</si>
  <si>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</si>
  <si>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</si>
  <si>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</si>
  <si>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</si>
  <si>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</si>
  <si>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</si>
  <si>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</si>
  <si>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</si>
  <si>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</si>
  <si>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</si>
  <si>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</si>
  <si>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</si>
  <si>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</si>
  <si>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</si>
  <si>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</si>
  <si>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</si>
  <si>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</si>
  <si>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</si>
  <si>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</si>
  <si>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</si>
  <si>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</si>
  <si>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</si>
  <si>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</si>
  <si>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</si>
  <si>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</si>
  <si>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</si>
  <si>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</si>
  <si>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</si>
  <si>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</si>
  <si>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</si>
  <si>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</si>
  <si>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</si>
  <si>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</si>
  <si>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</si>
  <si>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</si>
  <si>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</si>
  <si>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</si>
  <si>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</si>
  <si>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</si>
  <si>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</si>
  <si>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</si>
  <si>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</si>
  <si>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</si>
  <si>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</si>
  <si>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</si>
  <si>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</si>
  <si>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</si>
  <si>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</si>
  <si>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</si>
  <si>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</si>
  <si>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</si>
  <si>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</si>
  <si>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</si>
  <si>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</si>
  <si>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</si>
  <si>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</si>
  <si>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</si>
  <si>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</si>
  <si>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</si>
  <si>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</si>
  <si>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</si>
  <si>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</si>
  <si>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</si>
  <si>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</si>
  <si>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</si>
  <si>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</si>
  <si>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</si>
  <si>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</si>
  <si>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</si>
  <si>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</si>
  <si>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</si>
  <si>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</si>
  <si>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</si>
  <si>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</si>
  <si>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</si>
  <si>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</si>
  <si>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</si>
  <si>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</si>
  <si>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</si>
  <si>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</si>
  <si>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</si>
  <si>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</si>
  <si>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</si>
  <si>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</si>
  <si>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</si>
  <si>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</si>
  <si>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</si>
  <si>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</si>
  <si>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</si>
  <si>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</si>
  <si>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</si>
  <si>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</si>
  <si>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</si>
  <si>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</si>
  <si>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</si>
  <si>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</si>
  <si>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</si>
  <si>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</si>
  <si>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</si>
  <si>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</si>
  <si>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</si>
  <si>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</si>
  <si>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</si>
  <si>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</si>
  <si>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</si>
  <si>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</si>
  <si>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</si>
  <si>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</si>
  <si>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</si>
  <si>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</si>
  <si>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</si>
  <si>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</si>
  <si>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</si>
  <si>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</si>
  <si>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</si>
  <si>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</si>
  <si>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</si>
  <si>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</si>
  <si>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</si>
  <si>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</si>
  <si>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</si>
  <si>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</si>
  <si>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</si>
  <si>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</si>
  <si>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</si>
  <si>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</si>
  <si>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</si>
  <si>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</si>
  <si>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</si>
  <si>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</si>
  <si>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</si>
  <si>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</si>
  <si>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</si>
  <si>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</si>
  <si>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</si>
  <si>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</si>
  <si>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</si>
  <si>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</si>
  <si>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</si>
  <si>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</si>
  <si>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</si>
  <si>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</si>
  <si>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</si>
  <si>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</si>
  <si>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</si>
  <si>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</si>
  <si>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</si>
  <si>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</si>
  <si>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</si>
  <si>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</si>
  <si>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</si>
  <si>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</si>
  <si>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</si>
  <si>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</si>
  <si>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</si>
  <si>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</si>
  <si>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</si>
  <si>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</si>
  <si>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</si>
  <si>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</si>
  <si>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</si>
  <si>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</si>
  <si>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</si>
  <si>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</si>
  <si>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</si>
  <si>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</si>
  <si>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</si>
  <si>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</si>
  <si>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</si>
  <si>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</si>
  <si>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</si>
  <si>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</si>
  <si>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</si>
  <si>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</si>
  <si>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</si>
  <si>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</si>
  <si>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</si>
  <si>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</si>
  <si>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</si>
  <si>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</si>
  <si>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</si>
  <si>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</si>
  <si>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</si>
  <si>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</si>
  <si>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</si>
  <si>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</si>
  <si>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</si>
  <si>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</si>
  <si>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</si>
  <si>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</si>
  <si>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</si>
  <si>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</si>
  <si>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</si>
  <si>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</si>
  <si>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</si>
  <si>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</si>
  <si>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</si>
  <si>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</si>
  <si>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</si>
  <si>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</si>
  <si>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</si>
  <si>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</si>
  <si>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</si>
  <si>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</si>
  <si>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</si>
  <si>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</si>
  <si>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</si>
  <si>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</si>
  <si>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</si>
  <si>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</si>
  <si>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</si>
  <si>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</si>
  <si>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</si>
  <si>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</si>
  <si>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</si>
  <si>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</si>
  <si>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</si>
  <si>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</si>
  <si>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</si>
  <si>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</si>
  <si>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</si>
  <si>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</si>
  <si>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</si>
  <si>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</si>
  <si>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</si>
  <si>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</si>
  <si>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</si>
  <si>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</si>
  <si>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</si>
  <si>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</si>
  <si>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</si>
  <si>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</si>
  <si>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</si>
  <si>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</si>
  <si>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</si>
  <si>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</si>
  <si>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</si>
  <si>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</si>
  <si>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</si>
  <si>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</si>
  <si>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</si>
  <si>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</si>
  <si>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</si>
  <si>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</si>
  <si>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</si>
  <si>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</si>
  <si>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</si>
  <si>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</si>
  <si>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</si>
  <si>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</si>
  <si>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</si>
  <si>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</si>
  <si>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</si>
  <si>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</si>
  <si>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</si>
  <si>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</si>
  <si>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</si>
  <si>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</si>
  <si>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</si>
  <si>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</si>
  <si>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</si>
  <si>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</si>
  <si>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</si>
  <si>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</si>
  <si>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</si>
  <si>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</si>
  <si>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</si>
  <si>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</si>
  <si>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</si>
  <si>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</si>
  <si>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</si>
  <si>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</si>
  <si>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</si>
  <si>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</si>
  <si>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</si>
  <si>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</si>
  <si>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</si>
  <si>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</si>
  <si>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</si>
  <si>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</si>
  <si>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</si>
  <si>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</si>
  <si>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</si>
  <si>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</si>
  <si>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</si>
  <si>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</si>
  <si>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</si>
  <si>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</si>
  <si>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</si>
  <si>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</si>
  <si>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</si>
  <si>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</si>
  <si>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</si>
  <si>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</si>
  <si>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</si>
  <si>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</si>
  <si>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</si>
  <si>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</si>
  <si>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</si>
  <si>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</si>
  <si>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</si>
  <si>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</si>
  <si>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</si>
  <si>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</si>
  <si>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</si>
  <si>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</si>
  <si>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</si>
  <si>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</si>
  <si>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</si>
  <si>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</si>
  <si>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</si>
  <si>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</si>
  <si>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</si>
  <si>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</si>
  <si>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</si>
  <si>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</si>
  <si>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</si>
  <si>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</si>
  <si>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</si>
  <si>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</si>
  <si>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</si>
  <si>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</si>
  <si>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</si>
  <si>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</si>
  <si>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</si>
  <si>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</si>
  <si>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</si>
  <si>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</si>
  <si>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</si>
  <si>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</si>
  <si>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</si>
  <si>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</si>
  <si>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</si>
  <si>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</si>
  <si>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</si>
  <si>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</si>
  <si>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</si>
  <si>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</si>
  <si>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</si>
  <si>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</si>
  <si>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</si>
  <si>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</si>
  <si>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</si>
  <si>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</si>
  <si>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</si>
  <si>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</si>
  <si>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</si>
  <si>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</si>
  <si>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</si>
  <si>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</si>
  <si>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</si>
  <si>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</si>
  <si>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</si>
  <si>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</si>
  <si>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</si>
  <si>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</si>
  <si>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</si>
  <si>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</si>
  <si>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</si>
  <si>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</si>
  <si>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</si>
  <si>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</si>
  <si>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</si>
  <si>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</si>
  <si>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</si>
  <si>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</si>
  <si>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</si>
  <si>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</si>
  <si>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</si>
  <si>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</si>
  <si>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</si>
  <si>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</si>
  <si>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</si>
  <si>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</si>
  <si>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</si>
  <si>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</si>
  <si>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</si>
  <si>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</si>
  <si>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</si>
  <si>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</si>
  <si>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</si>
  <si>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</si>
  <si>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</si>
  <si>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</si>
  <si>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</si>
  <si>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</si>
  <si>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</si>
  <si>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</si>
  <si>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</si>
  <si>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</si>
  <si>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</si>
  <si>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</si>
  <si>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</si>
  <si>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</si>
  <si>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</si>
  <si>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</si>
  <si>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</si>
  <si>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</si>
  <si>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</si>
  <si>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</si>
  <si>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</si>
  <si>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</si>
  <si>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</si>
  <si>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</si>
  <si>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</si>
  <si>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</si>
  <si>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</si>
  <si>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</si>
  <si>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</si>
  <si>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</si>
  <si>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</si>
  <si>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</si>
  <si>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</si>
  <si>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</si>
  <si>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</si>
  <si>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</si>
  <si>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</si>
  <si>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</si>
  <si>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</si>
  <si>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</si>
  <si>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</si>
  <si>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</si>
  <si>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</si>
  <si>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</si>
  <si>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</si>
  <si>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</si>
  <si>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</si>
  <si>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</si>
  <si>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</si>
  <si>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</si>
  <si>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</si>
  <si>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</si>
  <si>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</si>
  <si>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</si>
  <si>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</si>
  <si>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</si>
  <si>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</si>
  <si>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</si>
  <si>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</si>
  <si>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</si>
  <si>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</si>
  <si>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</si>
  <si>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</si>
  <si>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</si>
  <si>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</si>
  <si>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</si>
  <si>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</si>
  <si>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</si>
  <si>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</si>
  <si>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</si>
  <si>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</si>
  <si>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</si>
  <si>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</si>
  <si>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</si>
  <si>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</si>
  <si>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</si>
  <si>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</si>
  <si>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</si>
  <si>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</si>
  <si>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</si>
  <si>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</si>
  <si>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</si>
  <si>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</si>
  <si>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</si>
  <si>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</si>
  <si>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</si>
  <si>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</si>
  <si>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</si>
  <si>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</si>
  <si>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</si>
  <si>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</si>
  <si>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</si>
  <si>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</si>
  <si>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</si>
  <si>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</si>
  <si>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</si>
  <si>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</si>
  <si>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</si>
  <si>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</si>
  <si>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</si>
  <si>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</si>
  <si>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</si>
  <si>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</si>
  <si>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</si>
  <si>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</si>
  <si>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</si>
  <si>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</si>
  <si>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</si>
  <si>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</si>
  <si>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</si>
  <si>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</si>
  <si>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</si>
  <si>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</si>
  <si>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</si>
  <si>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</si>
  <si>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</si>
  <si>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</si>
  <si>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</si>
  <si>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</si>
  <si>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</si>
  <si>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</si>
  <si>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</si>
  <si>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</si>
  <si>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</si>
  <si>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</si>
  <si>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</si>
  <si>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</si>
  <si>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</si>
  <si>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</si>
  <si>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</si>
  <si>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</si>
  <si>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</si>
  <si>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</si>
  <si>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</si>
  <si>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</si>
  <si>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</si>
  <si>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</si>
  <si>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</si>
  <si>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</si>
  <si>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</si>
  <si>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</si>
  <si>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</si>
  <si>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</si>
  <si>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</si>
  <si>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</si>
  <si>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</si>
  <si>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</si>
  <si>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</si>
  <si>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</si>
  <si>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</si>
  <si>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</si>
  <si>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</si>
  <si>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</si>
  <si>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</si>
  <si>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</si>
  <si>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</si>
  <si>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</si>
  <si>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</si>
  <si>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</si>
  <si>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</si>
  <si>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</si>
  <si>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</si>
  <si>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</si>
  <si>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</si>
  <si>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</si>
  <si>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</si>
  <si>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</si>
  <si>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</si>
  <si>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</si>
  <si>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</si>
  <si>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</si>
  <si>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</si>
  <si>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</si>
  <si>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</si>
  <si>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</si>
  <si>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</si>
  <si>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</si>
  <si>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</si>
  <si>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</si>
  <si>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</si>
  <si>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</si>
  <si>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</si>
  <si>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</si>
  <si>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</si>
  <si>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</si>
  <si>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</si>
  <si>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</si>
  <si>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</si>
  <si>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</si>
  <si>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</si>
  <si>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</si>
  <si>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</si>
  <si>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</si>
  <si>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</si>
  <si>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</si>
  <si>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</si>
  <si>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</si>
  <si>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</si>
  <si>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</si>
  <si>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</si>
  <si>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</si>
  <si>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</si>
  <si>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</si>
  <si>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</si>
  <si>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</si>
  <si>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</si>
  <si>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</si>
  <si>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</si>
  <si>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</si>
  <si>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</si>
  <si>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</si>
  <si>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</si>
  <si>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</si>
  <si>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</si>
  <si>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</si>
  <si>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</si>
  <si>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</si>
  <si>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</si>
  <si>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</si>
  <si>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</si>
  <si>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</si>
  <si>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</si>
  <si>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</si>
  <si>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</si>
  <si>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</si>
  <si>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</si>
  <si>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</si>
  <si>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</si>
  <si>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</si>
  <si>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</si>
  <si>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</si>
  <si>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</si>
  <si>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</si>
  <si>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</si>
  <si>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</si>
  <si>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</si>
  <si>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</si>
  <si>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</si>
  <si>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</si>
  <si>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</si>
  <si>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</si>
  <si>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</si>
  <si>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</si>
  <si>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</si>
  <si>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</si>
  <si>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</si>
  <si>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</si>
  <si>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</si>
  <si>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</si>
  <si>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</si>
  <si>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</si>
  <si>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</si>
  <si>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</si>
  <si>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</si>
  <si>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</si>
  <si>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</si>
  <si>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</si>
  <si>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</si>
  <si>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</si>
  <si>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</si>
  <si>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</si>
  <si>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</si>
  <si>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</si>
  <si>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</si>
  <si>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</si>
  <si>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</si>
  <si>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</si>
  <si>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</si>
  <si>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</si>
  <si>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</si>
  <si>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</si>
  <si>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</si>
  <si>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</si>
  <si>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</si>
  <si>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</si>
  <si>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</si>
  <si>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</si>
  <si>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</si>
  <si>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</si>
  <si>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</si>
  <si>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</si>
  <si>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</si>
  <si>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</si>
  <si>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</si>
  <si>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</si>
  <si>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</si>
  <si>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</si>
  <si>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</si>
  <si>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</si>
  <si>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</si>
  <si>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</si>
  <si>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</si>
  <si>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</si>
  <si>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</si>
  <si>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</si>
  <si>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</si>
  <si>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</si>
  <si>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</si>
  <si>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</si>
  <si>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</si>
  <si>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</si>
  <si>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</si>
  <si>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</si>
  <si>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</si>
  <si>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</si>
  <si>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</si>
  <si>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</si>
  <si>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</si>
  <si>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</si>
  <si>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</si>
  <si>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</si>
  <si>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</si>
  <si>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</si>
  <si>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</si>
  <si>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</si>
  <si>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</si>
  <si>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</si>
  <si>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</si>
  <si>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</si>
  <si>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</si>
  <si>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</si>
  <si>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</si>
  <si>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</si>
  <si>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</si>
  <si>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</si>
  <si>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</si>
  <si>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</si>
  <si>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</si>
  <si>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</si>
  <si>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</si>
  <si>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</si>
  <si>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</si>
  <si>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</si>
  <si>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</si>
  <si>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</si>
  <si>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</si>
  <si>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</si>
  <si>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</si>
  <si>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</si>
  <si>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</si>
  <si>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</si>
  <si>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</si>
  <si>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</si>
  <si>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</si>
  <si>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</si>
  <si>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</si>
  <si>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</si>
  <si>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</si>
  <si>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</si>
  <si>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</si>
  <si>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</si>
  <si>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</si>
  <si>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</si>
  <si>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</si>
  <si>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</si>
  <si>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</si>
  <si>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</si>
  <si>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</si>
  <si>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</si>
  <si>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</si>
  <si>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</si>
  <si>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</si>
  <si>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</si>
  <si>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</si>
  <si>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</si>
  <si>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</si>
  <si>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</si>
  <si>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</si>
  <si>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</si>
  <si>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</si>
  <si>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</si>
  <si>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</si>
  <si>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</si>
  <si>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</si>
  <si>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</si>
  <si>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</si>
  <si>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</si>
  <si>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</si>
  <si>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</si>
  <si>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</si>
  <si>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</si>
  <si>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</si>
  <si>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</si>
  <si>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</si>
  <si>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</si>
  <si>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</si>
  <si>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</si>
  <si>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</si>
  <si>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</si>
  <si>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</si>
  <si>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</si>
  <si>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</si>
  <si>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</si>
  <si>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</si>
  <si>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</si>
  <si>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</si>
  <si>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</si>
  <si>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</si>
  <si>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</si>
  <si>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</si>
  <si>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</si>
  <si>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</si>
  <si>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</si>
  <si>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</si>
  <si>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</si>
  <si>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</si>
  <si>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</si>
  <si>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</si>
  <si>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</si>
  <si>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</si>
  <si>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</si>
  <si>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</si>
  <si>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</si>
  <si>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</si>
  <si>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</si>
  <si>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</si>
  <si>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</si>
  <si>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</si>
  <si>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</si>
  <si>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</si>
  <si>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</si>
  <si>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</si>
  <si>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</si>
  <si>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</si>
  <si>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</si>
  <si>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</si>
  <si>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</si>
  <si>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</si>
  <si>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</si>
  <si>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</si>
  <si>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</si>
  <si>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</si>
  <si>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</si>
  <si>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</si>
  <si>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</si>
  <si>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</si>
  <si>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</si>
  <si>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</si>
  <si>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</si>
  <si>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</si>
  <si>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</si>
  <si>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</si>
  <si>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</si>
  <si>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</si>
  <si>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</si>
  <si>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</si>
  <si>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</si>
  <si>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</si>
  <si>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</si>
  <si>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</si>
  <si>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</si>
  <si>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</si>
  <si>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</si>
  <si>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</si>
  <si>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</si>
  <si>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</si>
  <si>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</si>
  <si>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</si>
  <si>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</si>
  <si>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</si>
  <si>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</si>
  <si>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</si>
  <si>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</si>
  <si>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</si>
  <si>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</si>
  <si>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</si>
  <si>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</si>
  <si>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</si>
  <si>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</si>
  <si>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</si>
  <si>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</si>
  <si>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</si>
  <si>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</si>
  <si>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</si>
  <si>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</si>
  <si>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</si>
  <si>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</si>
  <si>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</si>
  <si>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</si>
  <si>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</si>
  <si>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</si>
  <si>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</si>
  <si>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</si>
  <si>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</si>
  <si>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</si>
  <si>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</si>
  <si>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</si>
  <si>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</si>
  <si>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</si>
  <si>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</si>
  <si>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</si>
  <si>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</si>
  <si>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</si>
  <si>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</si>
  <si>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</si>
  <si>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</si>
  <si>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</si>
  <si>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</si>
  <si>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</si>
  <si>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</si>
  <si>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</si>
  <si>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</si>
  <si>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</si>
  <si>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</si>
  <si>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</si>
  <si>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</si>
  <si>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</si>
  <si>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</si>
  <si>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</si>
  <si>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</si>
  <si>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</si>
  <si>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</si>
  <si>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</si>
  <si>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</si>
  <si>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</si>
  <si>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</si>
  <si>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</si>
  <si>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</si>
  <si>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</si>
  <si>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</si>
  <si>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</si>
  <si>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</si>
  <si>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</si>
  <si>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</si>
  <si>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</si>
  <si>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</si>
  <si>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</si>
  <si>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</si>
  <si>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</si>
  <si>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</si>
  <si>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</si>
  <si>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</si>
  <si>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</si>
  <si>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</si>
  <si>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</si>
  <si>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</si>
  <si>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</si>
  <si>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</si>
  <si>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</si>
  <si>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</si>
  <si>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</si>
  <si>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</si>
  <si>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</si>
  <si>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</si>
  <si>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</si>
  <si>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</si>
  <si>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</si>
  <si>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</si>
  <si>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</si>
  <si>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</si>
  <si>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</si>
  <si>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</si>
  <si>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</si>
  <si>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</si>
  <si>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</si>
  <si>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</si>
  <si>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</si>
  <si>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</si>
  <si>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</si>
  <si>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</si>
  <si>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</si>
  <si>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</si>
  <si>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</si>
  <si>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</si>
  <si>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</si>
  <si>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</si>
  <si>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</si>
  <si>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</si>
  <si>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</si>
  <si>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</si>
  <si>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</si>
  <si>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</si>
  <si>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</si>
  <si>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</si>
  <si>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</si>
  <si>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</si>
  <si>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</si>
  <si>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</si>
  <si>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</si>
  <si>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</si>
  <si>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</si>
  <si>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</si>
  <si>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</si>
  <si>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</si>
  <si>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</si>
  <si>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</si>
  <si>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</si>
  <si>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</si>
  <si>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</si>
  <si>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</si>
  <si>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</si>
  <si>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</si>
  <si>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</si>
  <si>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</si>
  <si>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</si>
  <si>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</si>
  <si>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</si>
  <si>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</si>
  <si>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</si>
  <si>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</si>
  <si>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</si>
  <si>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</si>
  <si>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</si>
  <si>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</si>
  <si>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</si>
  <si>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</si>
  <si>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</si>
  <si>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</si>
  <si>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</si>
  <si>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</si>
  <si>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</si>
  <si>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</si>
  <si>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</si>
  <si>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</si>
  <si>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</si>
  <si>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</si>
  <si>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</si>
  <si>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</si>
  <si>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</si>
  <si>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</si>
  <si>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</si>
  <si>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</si>
  <si>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</si>
  <si>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</si>
  <si>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</si>
  <si>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</si>
  <si>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</si>
  <si>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</si>
  <si>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</si>
  <si>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</si>
  <si>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</si>
  <si>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</si>
  <si>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</si>
  <si>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</si>
  <si>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</si>
  <si>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</si>
  <si>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</si>
  <si>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</si>
  <si>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</si>
  <si>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</si>
  <si>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</si>
  <si>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</si>
  <si>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</si>
  <si>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</si>
  <si>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</si>
  <si>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</si>
  <si>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</si>
  <si>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</si>
  <si>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</si>
  <si>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</si>
  <si>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</si>
  <si>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</si>
  <si>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</si>
  <si>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</si>
  <si>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</si>
  <si>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</si>
  <si>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</si>
  <si>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</si>
  <si>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</si>
  <si>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</si>
  <si>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</si>
  <si>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</si>
  <si>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</si>
  <si>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</si>
  <si>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</si>
  <si>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</si>
  <si>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</si>
  <si>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</si>
  <si>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</si>
  <si>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</si>
  <si>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</si>
  <si>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</si>
  <si>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</si>
  <si>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</si>
  <si>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</si>
  <si>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</si>
  <si>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</si>
  <si>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</si>
  <si>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</si>
  <si>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</si>
  <si>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</si>
  <si>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</si>
  <si>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</si>
  <si>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</si>
  <si>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</si>
  <si>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</si>
  <si>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</si>
  <si>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</si>
  <si>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</si>
  <si>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</si>
  <si>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</si>
  <si>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</si>
  <si>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</si>
  <si>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</si>
  <si>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</si>
  <si>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</si>
  <si>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</si>
  <si>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</si>
  <si>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</si>
  <si>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</si>
  <si>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</si>
  <si>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</si>
  <si>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</si>
  <si>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</si>
  <si>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</si>
  <si>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</si>
  <si>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</si>
  <si>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</si>
  <si>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</si>
  <si>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</si>
  <si>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</si>
  <si>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</si>
  <si>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</si>
  <si>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</si>
  <si>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</si>
  <si>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</si>
  <si>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</si>
  <si>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</si>
  <si>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</si>
  <si>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</si>
  <si>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</si>
  <si>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</si>
  <si>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</si>
  <si>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</si>
  <si>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</si>
  <si>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</si>
  <si>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</si>
  <si>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</si>
  <si>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</si>
  <si>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</si>
  <si>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</si>
  <si>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</si>
  <si>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</si>
  <si>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</si>
  <si>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</si>
  <si>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</si>
  <si>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</si>
  <si>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</si>
  <si>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</si>
  <si>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</si>
  <si>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</si>
  <si>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</si>
  <si>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</si>
  <si>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</si>
  <si>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</si>
  <si>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</si>
  <si>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</si>
  <si>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</si>
  <si>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</si>
  <si>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</si>
  <si>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</si>
  <si>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</si>
  <si>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</si>
  <si>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</si>
  <si>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</si>
  <si>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</si>
  <si>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</si>
  <si>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</si>
  <si>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</si>
  <si>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</si>
  <si>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</si>
  <si>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</si>
  <si>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</si>
  <si>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</si>
  <si>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</si>
  <si>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</si>
  <si>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</si>
  <si>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</si>
  <si>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</si>
  <si>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</si>
  <si>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</si>
  <si>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</si>
  <si>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</si>
  <si>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</si>
  <si>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</si>
  <si>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</si>
  <si>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</si>
  <si>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</si>
  <si>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</si>
  <si>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</si>
  <si>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</si>
  <si>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</si>
  <si>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</si>
  <si>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</si>
  <si>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</si>
  <si>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</si>
  <si>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</si>
  <si>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</si>
  <si>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</si>
  <si>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</si>
  <si>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</si>
  <si>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</si>
  <si>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</si>
  <si>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</si>
  <si>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</si>
  <si>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</si>
  <si>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</si>
  <si>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</si>
  <si>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</si>
  <si>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</si>
  <si>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</si>
  <si>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</si>
  <si>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</si>
  <si>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</si>
  <si>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</si>
  <si>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</si>
  <si>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</si>
  <si>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</si>
  <si>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</si>
  <si>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</si>
  <si>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</si>
  <si>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</si>
  <si>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</si>
  <si>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</si>
  <si>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</si>
  <si>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</si>
  <si>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</si>
  <si>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</si>
  <si>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</si>
  <si>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</si>
  <si>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</si>
  <si>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</si>
  <si>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</si>
  <si>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</si>
  <si>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</si>
  <si>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</si>
  <si>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</si>
  <si>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</si>
  <si>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</si>
  <si>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</si>
  <si>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</si>
  <si>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</si>
  <si>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</si>
  <si>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</si>
  <si>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</si>
  <si>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</si>
  <si>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</si>
  <si>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</si>
  <si>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</si>
  <si>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</si>
  <si>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</si>
  <si>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</si>
  <si>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</si>
  <si>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</si>
  <si>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</si>
  <si>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</si>
  <si>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</si>
  <si>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</si>
  <si>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</si>
  <si>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</si>
  <si>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</si>
  <si>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</si>
  <si>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</si>
  <si>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</si>
  <si>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</si>
  <si>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</si>
  <si>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</si>
  <si>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</si>
  <si>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</si>
  <si>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</si>
  <si>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</si>
  <si>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</si>
  <si>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</si>
  <si>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</si>
  <si>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</si>
  <si>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</si>
  <si>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</si>
  <si>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</si>
  <si>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</si>
  <si>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</si>
  <si>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</si>
  <si>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</si>
  <si>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</si>
  <si>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</si>
  <si>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</si>
  <si>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</si>
  <si>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</si>
  <si>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</si>
  <si>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</si>
  <si>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</si>
  <si>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</si>
  <si>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</si>
  <si>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</si>
  <si>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</si>
  <si>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</si>
  <si>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</si>
  <si>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</si>
  <si>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</si>
  <si>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</si>
  <si>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</si>
  <si>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</si>
  <si>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</si>
  <si>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</si>
  <si>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</si>
  <si>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</si>
  <si>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</si>
  <si>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</si>
  <si>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</si>
  <si>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</si>
  <si>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</si>
  <si>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</si>
  <si>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</si>
  <si>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</si>
  <si>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</si>
  <si>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</si>
  <si>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</si>
  <si>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</si>
  <si>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</si>
  <si>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</si>
  <si>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</si>
  <si>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</si>
  <si>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</si>
  <si>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</si>
  <si>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</si>
  <si>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</si>
  <si>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</si>
  <si>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</si>
  <si>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</si>
  <si>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</si>
  <si>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</si>
  <si>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</si>
  <si>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</si>
  <si>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</si>
  <si>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</si>
  <si>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</si>
  <si>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</si>
  <si>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</si>
  <si>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</si>
  <si>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</si>
  <si>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</si>
  <si>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</si>
  <si>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</si>
  <si>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</si>
  <si>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</si>
  <si>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</si>
  <si>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</si>
  <si>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</si>
  <si>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</si>
  <si>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</si>
  <si>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</si>
  <si>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</si>
  <si>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</si>
  <si>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</si>
  <si>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</si>
  <si>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</si>
  <si>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</si>
  <si>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</si>
  <si>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</si>
  <si>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</si>
  <si>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</si>
  <si>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</si>
  <si>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</si>
  <si>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</si>
  <si>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</si>
  <si>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</si>
  <si>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</si>
  <si>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</si>
  <si>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</si>
  <si>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</si>
  <si>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</si>
  <si>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</si>
  <si>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</si>
  <si>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</si>
  <si>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</si>
  <si>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</si>
  <si>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</si>
  <si>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</si>
  <si>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</si>
  <si>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</si>
  <si>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</si>
  <si>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</si>
  <si>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</si>
  <si>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</si>
  <si>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</si>
  <si>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</si>
  <si>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</si>
  <si>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</si>
  <si>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</si>
  <si>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</si>
  <si>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</si>
  <si>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</si>
  <si>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</si>
  <si>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</si>
  <si>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</si>
  <si>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</si>
  <si>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</si>
  <si>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</si>
  <si>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</si>
  <si>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</si>
  <si>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</si>
  <si>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</si>
  <si>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</si>
  <si>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</si>
  <si>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</si>
  <si>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</si>
  <si>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</si>
  <si>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</si>
  <si>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</si>
  <si>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</si>
  <si>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</si>
  <si>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</si>
  <si>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</si>
  <si>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</si>
  <si>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</si>
  <si>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</si>
  <si>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</si>
  <si>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</si>
  <si>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</si>
  <si>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</si>
  <si>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</si>
  <si>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</si>
  <si>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</si>
  <si>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</si>
  <si>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</si>
  <si>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</si>
  <si>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</si>
  <si>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</si>
  <si>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</si>
  <si>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</si>
  <si>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</si>
  <si>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</si>
  <si>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</si>
  <si>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</si>
  <si>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</si>
  <si>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</si>
  <si>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</si>
  <si>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</si>
  <si>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</si>
  <si>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</si>
  <si>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</si>
  <si>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</si>
  <si>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</si>
  <si>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</si>
  <si>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</si>
  <si>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</si>
  <si>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</si>
  <si>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</si>
  <si>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</si>
  <si>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</si>
  <si>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</si>
  <si>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</si>
  <si>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</si>
  <si>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</si>
  <si>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</si>
  <si>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</si>
  <si>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</si>
  <si>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</si>
  <si>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</si>
  <si>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</si>
  <si>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</si>
  <si>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</si>
  <si>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</si>
  <si>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</si>
  <si>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</si>
  <si>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</si>
  <si>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</si>
  <si>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</si>
  <si>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</si>
  <si>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</si>
  <si>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</si>
  <si>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</si>
  <si>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</si>
  <si>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</si>
  <si>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</si>
  <si>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</si>
  <si>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</si>
  <si>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</si>
  <si>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</si>
  <si>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</si>
  <si>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</si>
  <si>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</si>
  <si>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</si>
  <si>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</si>
  <si>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</si>
  <si>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</si>
  <si>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</si>
  <si>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</si>
  <si>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</si>
  <si>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</si>
  <si>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</si>
  <si>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</si>
  <si>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</si>
  <si>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</si>
  <si>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</si>
  <si>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</si>
  <si>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</si>
  <si>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</si>
  <si>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</si>
  <si>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</si>
  <si>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</si>
  <si>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</si>
  <si>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</si>
  <si>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</si>
  <si>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</si>
  <si>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</si>
  <si>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</si>
  <si>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</si>
  <si>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</si>
  <si>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</si>
  <si>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</si>
  <si>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</si>
  <si>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</si>
  <si>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</si>
  <si>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</si>
  <si>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</si>
  <si>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</si>
  <si>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</si>
  <si>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</si>
  <si>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</si>
  <si>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</si>
  <si>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</si>
  <si>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</si>
  <si>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</si>
  <si>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</si>
  <si>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</si>
  <si>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</si>
  <si>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</si>
  <si>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</si>
  <si>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</si>
  <si>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</si>
  <si>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</si>
  <si>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</si>
  <si>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</si>
  <si>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</si>
  <si>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</si>
  <si>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</si>
  <si>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</si>
  <si>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</si>
  <si>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</si>
  <si>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</si>
  <si>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</si>
  <si>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</si>
  <si>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</si>
  <si>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</si>
  <si>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</si>
  <si>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</si>
  <si>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</si>
  <si>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</si>
  <si>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</si>
  <si>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</si>
  <si>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</si>
  <si>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</si>
  <si>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</si>
  <si>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</si>
  <si>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</si>
  <si>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</si>
  <si>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</si>
  <si>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</si>
  <si>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</si>
  <si>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</si>
  <si>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</si>
  <si>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</si>
  <si>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</si>
  <si>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</si>
  <si>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</si>
  <si>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</si>
  <si>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</si>
  <si>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</si>
  <si>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</si>
  <si>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</si>
  <si>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</si>
  <si>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</si>
  <si>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</si>
  <si>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</si>
  <si>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</si>
  <si>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</si>
  <si>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</si>
  <si>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</si>
  <si>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</si>
  <si>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</si>
  <si>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</si>
  <si>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</si>
  <si>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</si>
  <si>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</si>
  <si>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</si>
  <si>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</si>
  <si>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</si>
  <si>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</si>
  <si>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</si>
  <si>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</si>
  <si>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</si>
  <si>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</si>
  <si>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</si>
  <si>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</si>
  <si>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</si>
  <si>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</si>
  <si>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</si>
  <si>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</si>
  <si>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</si>
  <si>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</si>
  <si>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</si>
  <si>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</si>
  <si>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</si>
  <si>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</si>
  <si>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</si>
  <si>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</si>
  <si>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</si>
  <si>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</si>
  <si>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</si>
  <si>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</si>
  <si>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</si>
  <si>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</si>
  <si>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</si>
  <si>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</si>
  <si>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</si>
  <si>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</si>
  <si>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</si>
  <si>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</si>
  <si>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</si>
  <si>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</si>
  <si>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</si>
  <si>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</si>
  <si>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</si>
  <si>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</si>
  <si>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</si>
  <si>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</si>
  <si>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</si>
  <si>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</si>
  <si>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</si>
  <si>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</si>
  <si>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</si>
  <si>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</si>
  <si>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</si>
  <si>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</si>
  <si>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</si>
  <si>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</si>
  <si>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</si>
  <si>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</si>
  <si>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</si>
  <si>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</si>
  <si>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</si>
  <si>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</si>
  <si>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</si>
  <si>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</si>
  <si>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</si>
  <si>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</si>
  <si>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</si>
  <si>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</si>
  <si>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</si>
  <si>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</si>
  <si>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</si>
  <si>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</si>
  <si>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</si>
  <si>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</si>
  <si>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</si>
  <si>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</si>
  <si>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</si>
  <si>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</si>
  <si>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</si>
  <si>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</si>
  <si>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</si>
  <si>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</si>
  <si>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</si>
  <si>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</si>
  <si>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</si>
  <si>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</si>
  <si>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</si>
  <si>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</si>
  <si>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</si>
  <si>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</si>
  <si>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</si>
  <si>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</si>
  <si>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</si>
  <si>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</si>
  <si>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</si>
  <si>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</si>
  <si>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</si>
  <si>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</si>
  <si>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</si>
  <si>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</si>
  <si>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</si>
  <si>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</si>
  <si>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</si>
  <si>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</si>
  <si>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</si>
  <si>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</si>
  <si>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</si>
  <si>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</si>
  <si>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</si>
  <si>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</si>
  <si>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</si>
  <si>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</si>
  <si>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</si>
  <si>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</si>
  <si>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</si>
  <si>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</si>
  <si>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</si>
  <si>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</si>
  <si>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</si>
  <si>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</si>
  <si>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</si>
  <si>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</si>
  <si>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</si>
  <si>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</si>
  <si>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</si>
  <si>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</si>
  <si>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</si>
  <si>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</si>
  <si>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</si>
  <si>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</si>
  <si>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</si>
  <si>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</si>
  <si>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</si>
  <si>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</si>
  <si>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</si>
  <si>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</si>
  <si>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</si>
  <si>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</si>
  <si>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</si>
  <si>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</si>
  <si>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</si>
  <si>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</si>
  <si>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</si>
  <si>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</si>
  <si>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</si>
  <si>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</si>
  <si>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</si>
  <si>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</si>
  <si>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</si>
  <si>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</si>
  <si>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</si>
  <si>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</si>
  <si>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</si>
  <si>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</si>
  <si>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</si>
  <si>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</si>
  <si>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</si>
  <si>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</si>
  <si>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</si>
  <si>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</si>
  <si>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</si>
  <si>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</si>
  <si>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</si>
  <si>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</si>
  <si>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</si>
  <si>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</si>
  <si>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</si>
  <si>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</si>
  <si>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</si>
  <si>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</si>
  <si>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</si>
  <si>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</si>
  <si>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</si>
  <si>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</si>
  <si>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</si>
  <si>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</si>
  <si>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</si>
  <si>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</si>
  <si>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</si>
  <si>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</si>
  <si>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</si>
  <si>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</si>
  <si>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</si>
  <si>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</si>
  <si>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</si>
  <si>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</si>
  <si>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</si>
  <si>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</si>
  <si>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</si>
  <si>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</si>
  <si>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</si>
  <si>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</si>
  <si>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</si>
  <si>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</si>
  <si>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</si>
  <si>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</si>
  <si>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</si>
  <si>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</si>
  <si>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</si>
  <si>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</si>
  <si>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</si>
  <si>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</si>
  <si>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</si>
  <si>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</si>
  <si>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</si>
  <si>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</si>
  <si>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</si>
  <si>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</si>
  <si>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</si>
  <si>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</si>
  <si>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</si>
  <si>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</si>
  <si>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</si>
  <si>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</si>
  <si>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</si>
  <si>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</si>
  <si>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</si>
  <si>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</si>
  <si>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</si>
  <si>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</si>
  <si>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</si>
  <si>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</si>
  <si>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</si>
  <si>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</si>
  <si>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</si>
  <si>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</si>
  <si>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</si>
  <si>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</si>
  <si>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</si>
  <si>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</si>
  <si>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</si>
  <si>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</si>
  <si>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</si>
  <si>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</si>
  <si>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</si>
  <si>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</si>
  <si>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</si>
  <si>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</si>
  <si>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</si>
  <si>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</si>
  <si>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</si>
  <si>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</si>
  <si>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</si>
  <si>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</si>
  <si>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</si>
  <si>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</si>
  <si>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</si>
  <si>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</si>
  <si>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</si>
  <si>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</si>
  <si>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</si>
  <si>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</si>
  <si>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</si>
  <si>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</si>
  <si>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</si>
  <si>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</si>
  <si>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</si>
  <si>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</si>
  <si>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</si>
  <si>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</si>
  <si>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</si>
  <si>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</si>
  <si>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</si>
  <si>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</si>
  <si>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</si>
  <si>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</si>
  <si>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</si>
  <si>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</si>
  <si>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</si>
  <si>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</si>
  <si>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</si>
  <si>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</si>
  <si>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</si>
  <si>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</si>
  <si>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</si>
  <si>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</si>
  <si>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</si>
  <si>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</si>
  <si>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</si>
  <si>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</si>
  <si>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</si>
  <si>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</si>
  <si>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</si>
  <si>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</si>
  <si>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</si>
  <si>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</si>
  <si>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</si>
  <si>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</si>
  <si>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</si>
  <si>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</si>
  <si>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</si>
  <si>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</si>
  <si>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</si>
  <si>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</si>
  <si>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</si>
  <si>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</si>
  <si>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</si>
  <si>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</si>
  <si>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</si>
  <si>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</si>
  <si>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</si>
  <si>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</si>
  <si>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</si>
  <si>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</si>
  <si>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</si>
  <si>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</si>
  <si>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</si>
  <si>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</si>
  <si>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</si>
  <si>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</si>
  <si>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</si>
  <si>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</si>
  <si>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</si>
  <si>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</si>
  <si>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</si>
  <si>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</si>
  <si>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</si>
  <si>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</si>
  <si>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</si>
  <si>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</si>
  <si>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</si>
  <si>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</si>
  <si>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</si>
  <si>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</si>
  <si>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</si>
  <si>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</si>
  <si>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</si>
  <si>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</si>
  <si>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</si>
  <si>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</si>
  <si>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</si>
  <si>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</si>
  <si>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</si>
  <si>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</si>
  <si>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</si>
  <si>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</si>
  <si>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</si>
  <si>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</si>
  <si>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</si>
  <si>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</si>
  <si>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</si>
  <si>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</si>
  <si>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</si>
  <si>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</si>
  <si>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</si>
  <si>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</si>
  <si>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</si>
  <si>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</si>
  <si>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</si>
  <si>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</si>
  <si>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</si>
  <si>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</si>
  <si>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</si>
  <si>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</si>
  <si>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</si>
  <si>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</si>
  <si>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</si>
  <si>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</si>
  <si>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</si>
  <si>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</si>
  <si>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</si>
  <si>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</si>
  <si>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</si>
  <si>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</si>
  <si>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</si>
  <si>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</si>
  <si>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</si>
  <si>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</si>
  <si>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</si>
  <si>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</si>
  <si>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</si>
  <si>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</si>
  <si>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</si>
  <si>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</si>
  <si>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</si>
  <si>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</si>
  <si>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</si>
  <si>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</si>
  <si>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</si>
  <si>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</si>
  <si>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</si>
  <si>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</si>
  <si>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</si>
  <si>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</si>
  <si>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</si>
  <si>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</si>
  <si>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</si>
  <si>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</si>
  <si>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</si>
  <si>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</si>
  <si>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</si>
  <si>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</si>
  <si>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</si>
  <si>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</si>
  <si>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</si>
  <si>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</si>
  <si>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</si>
  <si>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</si>
  <si>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</si>
  <si>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</si>
  <si>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</si>
  <si>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</si>
  <si>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</si>
  <si>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</si>
  <si>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</si>
  <si>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</si>
  <si>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</si>
  <si>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</si>
  <si>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</si>
  <si>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</si>
  <si>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</si>
  <si>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</si>
  <si>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</si>
  <si>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</si>
  <si>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</si>
  <si>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</si>
  <si>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</si>
  <si>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</si>
  <si>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</si>
  <si>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</si>
  <si>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</si>
  <si>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</si>
  <si>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</si>
  <si>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</si>
  <si>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</si>
  <si>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</si>
  <si>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</si>
  <si>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</si>
  <si>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</si>
  <si>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</si>
  <si>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</si>
  <si>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</si>
  <si>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</si>
  <si>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</si>
  <si>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</si>
  <si>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</si>
  <si>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</si>
  <si>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</si>
  <si>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</si>
  <si>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</si>
  <si>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</si>
  <si>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</si>
  <si>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</si>
  <si>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</si>
  <si>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</si>
  <si>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</si>
  <si>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</si>
  <si>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</si>
  <si>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</si>
  <si>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</si>
  <si>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</si>
  <si>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</si>
  <si>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</si>
  <si>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</si>
  <si>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</si>
  <si>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</si>
  <si>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</si>
  <si>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</si>
  <si>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</si>
  <si>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</si>
  <si>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</si>
  <si>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</si>
  <si>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</si>
  <si>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</si>
  <si>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</si>
  <si>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</si>
  <si>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</si>
  <si>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</si>
  <si>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</si>
  <si>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</si>
  <si>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</si>
  <si>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</si>
  <si>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</si>
  <si>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</si>
  <si>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</si>
  <si>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</si>
  <si>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</si>
  <si>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</si>
  <si>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</si>
  <si>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</si>
  <si>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</si>
  <si>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</si>
  <si>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</si>
  <si>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</si>
  <si>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</si>
  <si>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</si>
  <si>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</si>
  <si>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</si>
  <si>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</si>
  <si>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</si>
  <si>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</si>
  <si>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</si>
  <si>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</si>
  <si>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</si>
  <si>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</si>
  <si>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</si>
  <si>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</si>
  <si>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</si>
  <si>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</si>
  <si>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</si>
  <si>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</si>
  <si>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</si>
  <si>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</si>
  <si>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</si>
  <si>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</si>
  <si>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</si>
  <si>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</si>
  <si>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</si>
  <si>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</si>
  <si>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</si>
  <si>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</si>
  <si>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</si>
  <si>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</si>
  <si>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</si>
  <si>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</si>
  <si>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</si>
  <si>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</si>
  <si>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</si>
  <si>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</si>
  <si>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</si>
  <si>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</si>
  <si>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</si>
  <si>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</si>
  <si>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</si>
  <si>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</si>
  <si>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</si>
  <si>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</si>
  <si>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</si>
  <si>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</si>
  <si>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</si>
  <si>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</si>
  <si>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</si>
  <si>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</si>
  <si>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</si>
  <si>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</si>
  <si>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</si>
  <si>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</si>
  <si>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</si>
  <si>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</si>
  <si>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</si>
  <si>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</si>
  <si>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</si>
  <si>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</si>
  <si>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</si>
  <si>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</si>
  <si>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</si>
  <si>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</si>
  <si>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</si>
  <si>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</si>
  <si>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</si>
  <si>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</si>
  <si>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</si>
  <si>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</si>
  <si>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</si>
  <si>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</si>
  <si>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</si>
  <si>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</si>
  <si>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</si>
  <si>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</si>
  <si>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</si>
  <si>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</si>
  <si>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</si>
  <si>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</si>
  <si>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</si>
  <si>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</si>
  <si>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</si>
  <si>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</si>
  <si>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</si>
  <si>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</si>
  <si>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</si>
  <si>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</si>
  <si>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</si>
  <si>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</si>
  <si>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</si>
  <si>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</si>
  <si>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</si>
  <si>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</si>
  <si>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</si>
  <si>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</si>
  <si>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</si>
  <si>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</si>
  <si>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</si>
  <si>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</si>
  <si>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</si>
  <si>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</si>
  <si>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</si>
  <si>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</si>
  <si>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</si>
  <si>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</si>
  <si>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</si>
  <si>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</si>
  <si>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</si>
  <si>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</si>
  <si>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</si>
  <si>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</si>
  <si>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</si>
  <si>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</si>
  <si>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</si>
  <si>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</si>
  <si>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</si>
  <si>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</si>
  <si>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</si>
  <si>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</si>
  <si>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</si>
  <si>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</si>
  <si>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</si>
  <si>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</si>
  <si>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</si>
  <si>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</si>
  <si>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</si>
  <si>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</si>
  <si>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</si>
  <si>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</si>
  <si>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</si>
  <si>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</si>
  <si>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</si>
  <si>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</si>
  <si>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</si>
  <si>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</si>
  <si>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</si>
  <si>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</si>
  <si>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</si>
  <si>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</si>
  <si>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</si>
  <si>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</si>
  <si>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</si>
  <si>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</si>
  <si>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</si>
  <si>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</si>
  <si>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</si>
  <si>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</si>
  <si>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</si>
  <si>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</si>
  <si>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</si>
  <si>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</si>
  <si>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</si>
  <si>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</si>
  <si>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</si>
  <si>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</si>
  <si>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</si>
  <si>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</si>
  <si>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</si>
  <si>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</si>
  <si>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</si>
  <si>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</si>
  <si>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</si>
  <si>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</si>
  <si>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</si>
  <si>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</si>
  <si>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</si>
  <si>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</si>
  <si>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</si>
  <si>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</si>
  <si>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</si>
  <si>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</si>
  <si>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</si>
  <si>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</si>
  <si>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</si>
  <si>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</si>
  <si>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</si>
  <si>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</si>
  <si>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</si>
  <si>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</si>
  <si>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</si>
  <si>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</si>
  <si>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</si>
  <si>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</si>
  <si>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</si>
  <si>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</si>
  <si>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</si>
  <si>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</si>
  <si>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</si>
  <si>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</si>
  <si>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</si>
  <si>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</si>
  <si>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</si>
  <si>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</si>
  <si>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</si>
  <si>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</si>
  <si>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</si>
  <si>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</si>
  <si>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</si>
  <si>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</si>
  <si>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</si>
  <si>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</si>
  <si>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</si>
  <si>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</si>
  <si>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</si>
  <si>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</si>
  <si>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</si>
  <si>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</si>
  <si>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</si>
  <si>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</si>
  <si>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</si>
  <si>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</si>
  <si>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</si>
  <si>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</si>
  <si>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</si>
  <si>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</si>
  <si>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</si>
  <si>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</si>
  <si>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</si>
  <si>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</si>
  <si>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</si>
  <si>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</si>
  <si>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</si>
  <si>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</si>
  <si>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</si>
  <si>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</si>
  <si>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</si>
  <si>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</si>
  <si>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</si>
  <si>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</si>
  <si>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</si>
  <si>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</si>
  <si>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</si>
  <si>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</si>
  <si>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</si>
  <si>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</si>
  <si>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</si>
  <si>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</si>
  <si>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</si>
  <si>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</si>
  <si>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</si>
  <si>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</si>
  <si>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</si>
  <si>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</si>
  <si>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</si>
  <si>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</si>
  <si>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</si>
  <si>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</si>
  <si>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</si>
  <si>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</si>
  <si>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</si>
  <si>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</si>
  <si>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</si>
  <si>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</si>
  <si>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</si>
  <si>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</si>
  <si>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</si>
  <si>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</si>
  <si>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</si>
  <si>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</si>
  <si>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</si>
  <si>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</si>
  <si>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</si>
  <si>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</si>
  <si>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</si>
  <si>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</si>
  <si>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</si>
  <si>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</si>
  <si>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</si>
  <si>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</si>
  <si>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</si>
  <si>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</si>
  <si>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</si>
  <si>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</si>
  <si>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</si>
  <si>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</si>
  <si>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</si>
  <si>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</si>
  <si>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</si>
  <si>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</si>
  <si>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</si>
  <si>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</si>
  <si>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</si>
  <si>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</si>
  <si>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</si>
  <si>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</si>
  <si>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</si>
  <si>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</si>
  <si>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</si>
  <si>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</si>
  <si>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</si>
  <si>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</si>
  <si>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</si>
  <si>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</si>
  <si>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</si>
  <si>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</si>
  <si>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</si>
  <si>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</si>
  <si>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</si>
  <si>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</si>
  <si>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</si>
  <si>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</si>
  <si>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</si>
  <si>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</si>
  <si>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</si>
  <si>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</si>
  <si>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</si>
  <si>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</si>
  <si>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</si>
  <si>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</si>
  <si>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</si>
  <si>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</si>
  <si>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</si>
  <si>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</si>
  <si>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</si>
  <si>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</si>
  <si>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</si>
  <si>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</si>
  <si>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</si>
  <si>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</si>
  <si>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</si>
  <si>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</si>
  <si>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</si>
  <si>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</si>
  <si>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</si>
  <si>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</si>
  <si>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</si>
  <si>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</si>
  <si>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</si>
  <si>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</si>
  <si>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</si>
  <si>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</si>
  <si>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</si>
  <si>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</si>
  <si>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</si>
  <si>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</si>
  <si>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</si>
  <si>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</si>
  <si>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</si>
  <si>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</si>
  <si>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</si>
  <si>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</si>
  <si>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</si>
  <si>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</si>
  <si>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</si>
  <si>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</si>
  <si>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</si>
  <si>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</si>
  <si>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</si>
  <si>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</si>
  <si>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</si>
  <si>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</si>
  <si>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</si>
  <si>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</si>
  <si>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</si>
  <si>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</si>
  <si>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</si>
  <si>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</si>
  <si>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</si>
  <si>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</si>
  <si>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</si>
  <si>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</si>
  <si>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</si>
  <si>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</si>
  <si>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</si>
  <si>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</si>
  <si>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</si>
  <si>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</si>
  <si>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</si>
  <si>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</si>
  <si>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</si>
  <si>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</si>
  <si>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</si>
  <si>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</si>
  <si>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</si>
  <si>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</si>
  <si>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</si>
  <si>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</si>
  <si>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</si>
  <si>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</si>
  <si>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</si>
  <si>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</si>
  <si>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</si>
  <si>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</si>
  <si>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</si>
  <si>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</si>
  <si>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</si>
  <si>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</si>
  <si>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</si>
  <si>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</si>
  <si>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</si>
  <si>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</si>
  <si>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</si>
  <si>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</si>
  <si>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</si>
  <si>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</si>
  <si>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</si>
  <si>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</si>
  <si>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</si>
  <si>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</si>
  <si>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</si>
  <si>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</si>
  <si>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</si>
  <si>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</si>
  <si>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</si>
  <si>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</si>
  <si>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</si>
  <si>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</si>
  <si>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</si>
  <si>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</si>
  <si>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</si>
  <si>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</si>
  <si>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</si>
  <si>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</si>
  <si>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</si>
  <si>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</si>
  <si>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</si>
  <si>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</si>
  <si>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</si>
  <si>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</si>
  <si>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</si>
  <si>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</si>
  <si>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</si>
  <si>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</si>
  <si>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</si>
  <si>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</si>
  <si>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</si>
  <si>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</si>
  <si>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</si>
  <si>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</si>
  <si>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</si>
  <si>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</si>
  <si>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</si>
  <si>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</si>
  <si>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</si>
  <si>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</si>
  <si>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</si>
  <si>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</si>
  <si>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</si>
  <si>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</si>
  <si>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</si>
  <si>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</si>
  <si>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</si>
  <si>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</si>
  <si>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</si>
  <si>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</si>
  <si>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</si>
  <si>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</si>
  <si>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</si>
  <si>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</si>
  <si>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</si>
  <si>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</si>
  <si>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</si>
  <si>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</si>
  <si>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</si>
  <si>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</si>
  <si>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</si>
  <si>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</si>
  <si>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</si>
  <si>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</si>
  <si>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</si>
  <si>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</si>
  <si>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</si>
  <si>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</si>
  <si>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</si>
  <si>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</si>
  <si>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</si>
  <si>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</si>
  <si>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</si>
  <si>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</si>
  <si>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</si>
  <si>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</si>
  <si>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</si>
  <si>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</si>
  <si>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</si>
  <si>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</si>
  <si>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</si>
  <si>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</si>
  <si>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</si>
  <si>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</si>
  <si>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</si>
  <si>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</si>
  <si>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</si>
  <si>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</si>
  <si>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</si>
  <si>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</si>
  <si>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</si>
  <si>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</si>
  <si>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</si>
  <si>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</si>
  <si>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</si>
  <si>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</si>
  <si>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</si>
  <si>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</si>
  <si>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</si>
  <si>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</si>
  <si>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</si>
  <si>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</si>
  <si>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</si>
  <si>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</si>
  <si>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</si>
  <si>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</si>
  <si>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</si>
  <si>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</si>
  <si>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</si>
  <si>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</si>
  <si>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</si>
  <si>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</si>
  <si>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</si>
  <si>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</si>
  <si>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</si>
  <si>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</si>
  <si>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</si>
  <si>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</si>
  <si>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</si>
  <si>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</si>
  <si>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</si>
  <si>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</si>
  <si>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</si>
  <si>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</si>
  <si>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</si>
  <si>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</si>
  <si>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</si>
  <si>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</si>
  <si>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</si>
  <si>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</si>
  <si>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</si>
  <si>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</si>
  <si>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</si>
  <si>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</si>
  <si>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</si>
  <si>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</si>
  <si>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</si>
  <si>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</si>
  <si>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</si>
  <si>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</si>
  <si>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</si>
  <si>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</si>
  <si>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</si>
  <si>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</si>
  <si>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</si>
  <si>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</si>
  <si>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</si>
  <si>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</si>
  <si>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</si>
  <si>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</si>
  <si>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</si>
  <si>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</si>
  <si>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</si>
  <si>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</si>
  <si>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</si>
  <si>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</si>
  <si>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</si>
  <si>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</si>
  <si>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</si>
  <si>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</si>
  <si>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</si>
  <si>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</si>
  <si>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</si>
  <si>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</si>
  <si>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</si>
  <si>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</si>
  <si>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</si>
  <si>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</si>
  <si>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</si>
  <si>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</si>
  <si>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</si>
  <si>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</si>
  <si>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</si>
  <si>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</si>
  <si>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</si>
  <si>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</si>
  <si>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</si>
  <si>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</si>
  <si>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</si>
  <si>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</si>
  <si>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</si>
  <si>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</si>
  <si>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</si>
  <si>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</si>
  <si>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</si>
  <si>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</si>
  <si>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</si>
  <si>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</si>
  <si>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</si>
  <si>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</si>
  <si>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</si>
  <si>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</si>
  <si>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</si>
  <si>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</si>
  <si>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</si>
  <si>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</si>
  <si>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</si>
  <si>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</si>
  <si>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</si>
  <si>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</si>
  <si>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</si>
  <si>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</si>
  <si>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</si>
  <si>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</si>
  <si>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</si>
  <si>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</si>
  <si>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</si>
  <si>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</si>
  <si>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</si>
  <si>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</si>
  <si>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</si>
  <si>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</si>
  <si>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</si>
  <si>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</si>
  <si>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</si>
  <si>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</si>
  <si>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</si>
  <si>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</si>
  <si>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</si>
  <si>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</si>
  <si>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</si>
  <si>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</si>
  <si>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</si>
  <si>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</si>
  <si>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</si>
  <si>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</si>
  <si>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</si>
  <si>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</si>
  <si>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</si>
  <si>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</si>
  <si>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</si>
  <si>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</si>
  <si>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</si>
  <si>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</si>
  <si>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</si>
  <si>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</si>
  <si>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</si>
  <si>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</si>
  <si>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</si>
  <si>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</si>
  <si>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</si>
  <si>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</si>
  <si>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</si>
  <si>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</si>
  <si>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</si>
  <si>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</si>
  <si>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</si>
  <si>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</si>
  <si>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</si>
  <si>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</si>
  <si>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</si>
  <si>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</si>
  <si>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</si>
  <si>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</si>
  <si>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</si>
  <si>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</si>
  <si>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</si>
  <si>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</si>
  <si>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</si>
  <si>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</si>
  <si>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</si>
  <si>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</si>
  <si>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</si>
  <si>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</si>
  <si>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</si>
  <si>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</si>
  <si>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</si>
  <si>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</si>
  <si>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</si>
  <si>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</si>
  <si>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</si>
  <si>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</si>
  <si>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</si>
  <si>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</si>
  <si>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</si>
  <si>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</si>
  <si>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</si>
  <si>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</si>
  <si>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</si>
  <si>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</si>
  <si>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</si>
  <si>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</si>
  <si>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</si>
  <si>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</si>
  <si>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</si>
  <si>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</si>
  <si>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</si>
  <si>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</si>
  <si>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</si>
  <si>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</si>
  <si>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</si>
  <si>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</si>
  <si>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</si>
  <si>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</si>
  <si>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</si>
  <si>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</si>
  <si>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</si>
  <si>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</si>
  <si>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</si>
  <si>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</si>
  <si>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</si>
  <si>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</si>
  <si>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</si>
  <si>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</si>
  <si>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</si>
  <si>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</si>
  <si>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</si>
  <si>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</si>
  <si>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</si>
  <si>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</si>
  <si>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</si>
  <si>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</si>
  <si>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</si>
  <si>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</si>
  <si>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</si>
  <si>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</si>
  <si>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</si>
  <si>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</si>
  <si>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</si>
  <si>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</si>
  <si>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</si>
  <si>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</si>
  <si>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</si>
  <si>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</si>
  <si>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</si>
  <si>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</si>
  <si>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</si>
  <si>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</si>
  <si>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</si>
  <si>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</si>
  <si>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</si>
  <si>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</si>
  <si>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</si>
  <si>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</si>
  <si>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</si>
  <si>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</si>
  <si>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</si>
  <si>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</si>
  <si>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</si>
  <si>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</si>
  <si>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</si>
  <si>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</si>
  <si>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</si>
  <si>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</si>
  <si>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</si>
  <si>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</si>
  <si>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</si>
  <si>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</si>
  <si>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</si>
  <si>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</si>
  <si>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</si>
  <si>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</si>
  <si>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</si>
  <si>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</si>
  <si>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</si>
  <si>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</si>
  <si>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</si>
  <si>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</si>
  <si>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</si>
  <si>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</si>
  <si>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</si>
  <si>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</si>
  <si>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</si>
  <si>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</si>
  <si>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</si>
  <si>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</si>
  <si>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</si>
  <si>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</si>
  <si>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</si>
  <si>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</si>
  <si>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</si>
  <si>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</si>
  <si>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</si>
  <si>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</si>
  <si>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</si>
  <si>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</si>
  <si>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</si>
  <si>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</si>
  <si>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</si>
  <si>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</si>
  <si>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</si>
  <si>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</si>
  <si>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</si>
  <si>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</si>
  <si>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</si>
  <si>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</si>
  <si>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</si>
  <si>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</si>
  <si>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</si>
  <si>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</si>
  <si>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</si>
  <si>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</si>
  <si>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</si>
  <si>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</si>
  <si>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</si>
  <si>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</si>
  <si>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</si>
  <si>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</si>
  <si>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</si>
  <si>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</si>
  <si>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</si>
  <si>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</si>
  <si>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</si>
  <si>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</si>
  <si>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</si>
  <si>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</si>
  <si>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</si>
  <si>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</si>
  <si>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</si>
  <si>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</si>
  <si>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</si>
  <si>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</si>
  <si>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</si>
  <si>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</si>
  <si>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</si>
  <si>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</si>
  <si>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</si>
  <si>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</si>
  <si>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</si>
  <si>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</si>
  <si>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</si>
  <si>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</si>
  <si>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</si>
  <si>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</si>
  <si>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</si>
  <si>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</si>
  <si>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</si>
  <si>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</si>
  <si>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</si>
  <si>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</si>
  <si>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</si>
  <si>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</si>
  <si>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</si>
  <si>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</si>
  <si>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</si>
  <si>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</si>
  <si>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</si>
  <si>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</si>
  <si>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</si>
  <si>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</si>
  <si>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</si>
  <si>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</si>
  <si>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</si>
  <si>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</si>
  <si>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</si>
  <si>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</si>
  <si>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</si>
  <si>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</si>
  <si>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</si>
  <si>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</si>
  <si>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</si>
  <si>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</si>
  <si>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</si>
  <si>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</si>
  <si>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</si>
  <si>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</si>
  <si>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</si>
  <si>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</si>
  <si>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</si>
  <si>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</si>
  <si>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</si>
  <si>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</si>
  <si>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</si>
  <si>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</si>
  <si>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</si>
  <si>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</si>
  <si>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</si>
  <si>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</si>
  <si>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</si>
  <si>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</si>
  <si>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</si>
  <si>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</si>
  <si>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</si>
  <si>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</si>
  <si>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</si>
  <si>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</si>
  <si>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</si>
  <si>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</si>
  <si>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</si>
  <si>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</si>
  <si>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</si>
  <si>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</si>
  <si>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</si>
  <si>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</si>
  <si>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</si>
  <si>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</si>
  <si>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</si>
  <si>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</si>
  <si>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</si>
  <si>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</si>
  <si>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</si>
  <si>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</si>
  <si>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</si>
  <si>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</si>
  <si>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</si>
  <si>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</si>
  <si>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</si>
  <si>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</si>
  <si>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</si>
  <si>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</si>
  <si>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</si>
  <si>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</si>
  <si>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</si>
  <si>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</si>
  <si>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</si>
  <si>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</si>
  <si>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</si>
  <si>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</si>
  <si>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</si>
  <si>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</si>
  <si>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</si>
  <si>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</si>
  <si>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</si>
  <si>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</si>
  <si>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</si>
  <si>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</si>
  <si>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</si>
  <si>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</si>
  <si>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</si>
  <si>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</si>
  <si>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</si>
  <si>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</si>
  <si>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</si>
  <si>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</si>
  <si>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</si>
  <si>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</si>
  <si>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</si>
  <si>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</si>
  <si>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</si>
  <si>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</si>
  <si>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</si>
  <si>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</si>
  <si>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</si>
  <si>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</si>
  <si>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</si>
  <si>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</si>
  <si>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</si>
  <si>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</si>
  <si>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</si>
  <si>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</si>
  <si>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</si>
  <si>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</si>
  <si>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</si>
  <si>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</si>
  <si>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</si>
  <si>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</si>
  <si>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</si>
  <si>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</si>
  <si>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</si>
  <si>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</si>
  <si>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</si>
  <si>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</si>
  <si>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</si>
  <si>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</si>
  <si>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</si>
  <si>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</si>
  <si>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</si>
  <si>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</si>
  <si>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</si>
  <si>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</si>
  <si>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</si>
  <si>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</si>
  <si>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</si>
  <si>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</si>
  <si>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</si>
  <si>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</si>
  <si>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</si>
  <si>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</si>
  <si>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</si>
  <si>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</si>
  <si>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</si>
  <si>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</si>
  <si>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</si>
  <si>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</si>
  <si>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</si>
  <si>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</si>
  <si>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</si>
  <si>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</si>
  <si>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</si>
  <si>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</si>
  <si>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</si>
  <si>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</si>
  <si>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</si>
  <si>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</si>
  <si>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</si>
  <si>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</si>
  <si>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</si>
  <si>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</si>
  <si>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</si>
  <si>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</si>
  <si>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</si>
  <si>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</si>
  <si>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</si>
  <si>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</si>
  <si>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</si>
  <si>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</si>
  <si>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</si>
  <si>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</si>
  <si>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</si>
  <si>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</si>
  <si>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</si>
  <si>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</si>
  <si>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</si>
  <si>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</si>
  <si>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</si>
  <si>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</si>
  <si>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</si>
  <si>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</si>
  <si>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</si>
  <si>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</si>
  <si>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</si>
  <si>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</si>
  <si>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</si>
  <si>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</si>
  <si>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</si>
  <si>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</si>
  <si>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</si>
  <si>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</si>
  <si>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</si>
  <si>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</si>
  <si>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</si>
  <si>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</si>
  <si>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</si>
  <si>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</si>
  <si>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</si>
  <si>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</si>
  <si>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</si>
  <si>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</si>
  <si>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</si>
  <si>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</si>
  <si>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</si>
  <si>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</si>
  <si>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</si>
  <si>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</si>
  <si>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</si>
  <si>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</si>
  <si>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</si>
  <si>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</si>
  <si>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</si>
  <si>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</si>
  <si>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</si>
  <si>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</si>
  <si>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</si>
  <si>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</si>
  <si>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</si>
  <si>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</si>
  <si>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</si>
  <si>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</si>
  <si>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</si>
  <si>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</si>
  <si>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</si>
  <si>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</si>
  <si>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</si>
  <si>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</si>
  <si>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</si>
  <si>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</si>
  <si>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</si>
  <si>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</si>
  <si>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</si>
  <si>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</si>
  <si>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</si>
  <si>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</si>
  <si>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</si>
  <si>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</si>
  <si>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</si>
  <si>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</si>
  <si>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</si>
  <si>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</si>
  <si>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</si>
  <si>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</si>
  <si>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</si>
  <si>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</si>
  <si>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</si>
  <si>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</si>
  <si>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</si>
  <si>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</si>
  <si>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</si>
  <si>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</si>
  <si>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</si>
  <si>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</si>
  <si>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</si>
  <si>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</si>
  <si>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</si>
  <si>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</si>
  <si>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</si>
  <si>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</si>
  <si>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</si>
  <si>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</si>
  <si>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</si>
  <si>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</si>
  <si>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</si>
  <si>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</si>
  <si>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</si>
  <si>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</si>
  <si>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</si>
  <si>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</si>
  <si>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</si>
  <si>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</si>
  <si>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</si>
  <si>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</si>
  <si>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</si>
  <si>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</si>
  <si>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</si>
  <si>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</si>
  <si>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</si>
  <si>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</si>
  <si>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</si>
  <si>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</si>
  <si>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</si>
  <si>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</si>
  <si>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</si>
  <si>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</si>
  <si>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</si>
  <si>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</si>
  <si>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</si>
  <si>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</si>
  <si>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</si>
  <si>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</si>
  <si>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</si>
  <si>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</si>
  <si>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</si>
  <si>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</si>
  <si>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</si>
  <si>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</si>
  <si>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</si>
  <si>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</si>
  <si>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</si>
  <si>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</si>
  <si>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</si>
  <si>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</si>
  <si>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</si>
  <si>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</si>
  <si>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</si>
  <si>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</si>
  <si>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</si>
  <si>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</si>
  <si>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</si>
  <si>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</si>
  <si>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</si>
  <si>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</si>
  <si>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</si>
  <si>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</si>
  <si>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</si>
  <si>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</si>
  <si>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</si>
  <si>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</si>
  <si>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</si>
  <si>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</si>
  <si>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</si>
  <si>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</si>
  <si>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</si>
  <si>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</si>
  <si>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</si>
  <si>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</si>
  <si>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</si>
  <si>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</si>
  <si>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</si>
  <si>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</si>
  <si>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</si>
  <si>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</si>
  <si>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</si>
  <si>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</si>
  <si>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</si>
  <si>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</si>
  <si>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</si>
  <si>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</si>
  <si>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</si>
  <si>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</si>
  <si>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</si>
  <si>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</si>
  <si>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</si>
  <si>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</si>
  <si>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</si>
  <si>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</si>
  <si>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</si>
  <si>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</si>
  <si>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</si>
  <si>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</si>
  <si>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</si>
  <si>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</si>
  <si>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</si>
  <si>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</si>
  <si>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</si>
  <si>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</si>
  <si>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</si>
  <si>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</si>
  <si>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</si>
  <si>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</si>
  <si>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</si>
  <si>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</si>
  <si>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</si>
  <si>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</si>
  <si>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</si>
  <si>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</si>
  <si>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</si>
  <si>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</si>
  <si>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</si>
  <si>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</si>
  <si>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</si>
  <si>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</si>
  <si>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</si>
  <si>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</si>
  <si>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</si>
  <si>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</si>
  <si>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</si>
  <si>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</si>
  <si>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</si>
  <si>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</si>
  <si>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</si>
  <si>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</si>
  <si>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</si>
  <si>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</si>
  <si>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</si>
  <si>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</si>
  <si>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</si>
  <si>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</si>
  <si>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</si>
  <si>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</si>
  <si>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</si>
  <si>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</si>
  <si>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</si>
  <si>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</si>
  <si>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</si>
  <si>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</si>
  <si>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</si>
  <si>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</si>
  <si>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</si>
  <si>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</si>
  <si>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</si>
  <si>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</si>
  <si>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</si>
  <si>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</si>
  <si>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</si>
  <si>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</si>
  <si>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</si>
  <si>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</si>
  <si>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</si>
  <si>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</si>
  <si>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</si>
  <si>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</si>
  <si>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</si>
  <si>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</si>
  <si>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</si>
  <si>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</si>
  <si>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</si>
  <si>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</si>
  <si>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</si>
  <si>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</si>
  <si>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</si>
  <si>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</si>
  <si>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</si>
  <si>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</si>
  <si>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</si>
  <si>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</si>
  <si>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</si>
  <si>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</si>
  <si>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</si>
  <si>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</si>
  <si>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</si>
  <si>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</si>
  <si>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</si>
  <si>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</si>
  <si>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</si>
  <si>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</si>
  <si>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</si>
  <si>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</si>
  <si>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</si>
  <si>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</si>
  <si>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</si>
  <si>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</si>
  <si>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</si>
  <si>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</si>
  <si>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</si>
  <si>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</si>
  <si>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</si>
  <si>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</si>
  <si>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</si>
  <si>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</si>
  <si>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</si>
  <si>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</si>
  <si>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</si>
  <si>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</si>
  <si>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</si>
  <si>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</si>
  <si>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</si>
  <si>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</si>
  <si>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</si>
  <si>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</si>
  <si>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</si>
  <si>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</si>
  <si>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</si>
  <si>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</si>
  <si>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</si>
  <si>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</si>
  <si>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</si>
  <si>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</si>
  <si>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</si>
  <si>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</si>
  <si>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</si>
  <si>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</si>
  <si>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</si>
  <si>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</si>
  <si>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</si>
  <si>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</si>
  <si>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</si>
  <si>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</si>
  <si>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</si>
  <si>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</si>
  <si>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</si>
  <si>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</si>
  <si>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</si>
  <si>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</si>
  <si>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</si>
  <si>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</si>
  <si>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</si>
  <si>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</si>
  <si>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</si>
  <si>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</si>
  <si>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</si>
  <si>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</si>
  <si>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</si>
  <si>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</si>
  <si>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</si>
  <si>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</si>
  <si>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</si>
  <si>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</si>
  <si>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</si>
  <si>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</si>
  <si>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</si>
  <si>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</si>
  <si>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</si>
  <si>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</si>
  <si>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</si>
  <si>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</si>
  <si>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</si>
  <si>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</si>
  <si>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</si>
  <si>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</si>
  <si>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</si>
  <si>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</si>
  <si>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</si>
  <si>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</si>
  <si>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</si>
  <si>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</si>
  <si>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</si>
  <si>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</si>
  <si>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</si>
  <si>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</si>
  <si>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</si>
  <si>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</si>
  <si>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</si>
  <si>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</si>
  <si>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</si>
  <si>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</si>
  <si>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</si>
  <si>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</si>
  <si>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</si>
  <si>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</si>
  <si>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</si>
  <si>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</si>
  <si>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</si>
  <si>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</si>
  <si>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</si>
  <si>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</si>
  <si>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</si>
  <si>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</si>
  <si>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</si>
  <si>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</si>
  <si>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</si>
  <si>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</si>
  <si>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</si>
  <si>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</si>
  <si>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</si>
  <si>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</si>
  <si>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</si>
  <si>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</si>
  <si>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</si>
  <si>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</si>
  <si>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</si>
  <si>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</si>
  <si>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</si>
  <si>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</si>
  <si>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</si>
  <si>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</si>
  <si>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</si>
  <si>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</si>
  <si>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</si>
  <si>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</si>
  <si>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</si>
  <si>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</si>
  <si>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</si>
  <si>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</si>
  <si>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</si>
  <si>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</si>
  <si>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</si>
  <si>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</si>
  <si>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</si>
  <si>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</si>
  <si>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</si>
  <si>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</si>
  <si>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</si>
  <si>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</si>
  <si>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</si>
  <si>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</si>
  <si>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</si>
  <si>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</si>
  <si>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</si>
  <si>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</si>
  <si>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</si>
  <si>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</si>
  <si>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</si>
  <si>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</si>
  <si>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</si>
  <si>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</si>
  <si>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</si>
  <si>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</si>
  <si>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</si>
  <si>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</si>
  <si>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</si>
  <si>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</si>
  <si>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</si>
  <si>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</si>
  <si>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</si>
  <si>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</si>
  <si>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</si>
  <si>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</si>
  <si>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</si>
  <si>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</si>
  <si>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</si>
  <si>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</si>
  <si>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</si>
  <si>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</si>
  <si>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</si>
  <si>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</si>
  <si>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</si>
  <si>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</si>
  <si>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</si>
  <si>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</si>
  <si>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</si>
  <si>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</si>
  <si>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</si>
  <si>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</si>
  <si>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</si>
  <si>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</si>
  <si>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</si>
  <si>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</si>
  <si>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</si>
  <si>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</si>
  <si>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</si>
  <si>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</si>
  <si>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</si>
  <si>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</si>
  <si>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</si>
  <si>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</si>
  <si>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</si>
  <si>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</si>
  <si>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</si>
  <si>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</si>
  <si>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</si>
  <si>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</si>
  <si>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</si>
  <si>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</si>
  <si>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</si>
  <si>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</si>
  <si>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</si>
  <si>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</si>
  <si>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</si>
  <si>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</si>
  <si>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</si>
  <si>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</si>
  <si>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</si>
  <si>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</si>
  <si>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</si>
  <si>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</si>
  <si>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</si>
  <si>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</si>
  <si>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</si>
  <si>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</si>
  <si>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</si>
  <si>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</si>
  <si>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</si>
  <si>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</si>
  <si>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</si>
  <si>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</si>
  <si>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</si>
  <si>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</si>
  <si>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</si>
  <si>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</si>
  <si>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</si>
  <si>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</si>
  <si>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</si>
  <si>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</si>
  <si>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</si>
  <si>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</si>
  <si>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</si>
  <si>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</si>
  <si>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</si>
  <si>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</si>
  <si>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</si>
  <si>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</si>
  <si>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</si>
  <si>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</si>
  <si>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</si>
  <si>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</si>
  <si>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</si>
  <si>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</si>
  <si>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</si>
  <si>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</si>
  <si>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</si>
  <si>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</si>
  <si>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</si>
  <si>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</si>
  <si>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</si>
  <si>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</si>
  <si>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</si>
  <si>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</si>
  <si>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</si>
  <si>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</si>
  <si>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</si>
  <si>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</si>
  <si>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</si>
  <si>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</si>
  <si>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</si>
  <si>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</si>
  <si>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</si>
  <si>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</si>
  <si>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</si>
  <si>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</si>
  <si>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</si>
  <si>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</si>
  <si>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</si>
  <si>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</si>
  <si>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</si>
  <si>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</si>
  <si>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</si>
  <si>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</si>
  <si>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</si>
  <si>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</si>
  <si>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</si>
  <si>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</si>
  <si>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</si>
  <si>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</si>
  <si>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</si>
  <si>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</si>
  <si>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</si>
  <si>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</si>
  <si>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</si>
  <si>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</si>
  <si>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</si>
  <si>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</si>
  <si>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</si>
  <si>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</si>
  <si>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</si>
  <si>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</si>
  <si>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</si>
  <si>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</si>
  <si>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</si>
  <si>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</si>
  <si>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</si>
  <si>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</si>
  <si>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</si>
  <si>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</si>
  <si>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</si>
  <si>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</si>
  <si>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</si>
  <si>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</si>
  <si>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</si>
  <si>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</si>
  <si>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</si>
  <si>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</si>
  <si>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</si>
  <si>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</si>
  <si>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</si>
  <si>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</si>
  <si>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</si>
  <si>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</si>
  <si>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</si>
  <si>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</si>
  <si>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</si>
  <si>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</si>
  <si>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</si>
  <si>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</si>
  <si>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</si>
  <si>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</si>
  <si>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</si>
  <si>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</si>
  <si>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</si>
  <si>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</si>
  <si>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</si>
  <si>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</si>
  <si>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</si>
  <si>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</si>
  <si>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</si>
  <si>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</si>
  <si>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</si>
  <si>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</si>
  <si>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</si>
  <si>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</si>
  <si>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</si>
  <si>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</si>
  <si>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</si>
  <si>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</si>
  <si>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</si>
  <si>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</si>
  <si>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</si>
  <si>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</si>
  <si>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</si>
  <si>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</si>
  <si>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</si>
  <si>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</si>
  <si>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</si>
  <si>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</si>
  <si>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</si>
  <si>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</si>
  <si>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</si>
  <si>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</si>
  <si>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</si>
  <si>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</si>
  <si>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</si>
  <si>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</si>
  <si>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</si>
  <si>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</si>
  <si>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</si>
  <si>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</si>
  <si>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</si>
  <si>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</si>
  <si>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</si>
  <si>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</si>
  <si>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</si>
  <si>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</si>
  <si>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</si>
  <si>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</si>
  <si>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</si>
  <si>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</si>
  <si>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</si>
  <si>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</si>
  <si>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</si>
  <si>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</si>
  <si>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</si>
  <si>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</si>
  <si>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</si>
  <si>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</si>
  <si>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</si>
  <si>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</si>
  <si>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</si>
  <si>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</si>
  <si>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</si>
  <si>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</si>
  <si>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</si>
  <si>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</si>
  <si>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</si>
  <si>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</si>
  <si>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</si>
  <si>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</si>
  <si>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</si>
  <si>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</si>
  <si>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</si>
  <si>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</si>
  <si>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</si>
  <si>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</si>
  <si>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</si>
  <si>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</si>
  <si>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</si>
  <si>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</si>
  <si>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</si>
  <si>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</si>
  <si>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</si>
  <si>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</si>
  <si>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</si>
  <si>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</si>
  <si>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</si>
  <si>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</si>
  <si>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</si>
  <si>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</si>
  <si>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</si>
  <si>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</si>
  <si>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</si>
  <si>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</si>
  <si>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</si>
  <si>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</si>
  <si>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</si>
  <si>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</si>
  <si>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</si>
  <si>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</si>
  <si>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</si>
  <si>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</si>
  <si>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</si>
  <si>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</si>
  <si>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</si>
  <si>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</si>
  <si>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</si>
  <si>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</si>
  <si>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</si>
  <si>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</si>
  <si>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</si>
  <si>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</si>
  <si>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</si>
  <si>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</si>
  <si>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</si>
  <si>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</si>
  <si>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</si>
  <si>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</si>
  <si>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</si>
  <si>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</si>
  <si>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</si>
  <si>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</si>
  <si>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</si>
  <si>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</si>
  <si>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</si>
  <si>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</si>
  <si>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</si>
  <si>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</si>
  <si>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</si>
  <si>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</si>
  <si>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</si>
  <si>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</si>
  <si>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</si>
  <si>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</si>
  <si>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</si>
  <si>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</si>
  <si>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</si>
  <si>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</si>
  <si>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</si>
  <si>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</si>
  <si>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</si>
  <si>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</si>
  <si>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</si>
  <si>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</si>
  <si>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</si>
  <si>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</si>
  <si>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</si>
  <si>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</si>
  <si>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</si>
  <si>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</si>
  <si>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</si>
  <si>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</si>
  <si>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</si>
  <si>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</si>
  <si>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</si>
  <si>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</si>
  <si>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</si>
  <si>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</si>
  <si>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</si>
  <si>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</si>
  <si>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</si>
  <si>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</si>
  <si>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</si>
  <si>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</si>
  <si>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</si>
  <si>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</si>
  <si>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</si>
  <si>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</si>
  <si>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</si>
  <si>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</si>
  <si>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</si>
  <si>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</si>
  <si>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</si>
  <si>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</si>
  <si>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</si>
  <si>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</si>
  <si>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</si>
  <si>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</si>
  <si>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</si>
  <si>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</si>
  <si>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</si>
  <si>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</si>
  <si>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</si>
  <si>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</si>
  <si>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</si>
  <si>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</si>
  <si>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</si>
  <si>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</si>
  <si>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</si>
  <si>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</si>
  <si>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</si>
  <si>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</si>
  <si>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</si>
  <si>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</si>
  <si>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</si>
  <si>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</si>
  <si>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</si>
  <si>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</si>
  <si>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</si>
  <si>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</si>
  <si>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</si>
  <si>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</si>
  <si>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</si>
  <si>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</si>
  <si>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</si>
  <si>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</si>
  <si>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</si>
  <si>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</si>
  <si>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</si>
  <si>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</si>
  <si>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</si>
  <si>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</si>
  <si>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</si>
  <si>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</si>
  <si>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</si>
  <si>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</si>
  <si>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</si>
  <si>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</si>
  <si>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</si>
  <si>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</si>
  <si>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</si>
  <si>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</si>
  <si>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</si>
  <si>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</si>
  <si>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</si>
  <si>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</si>
  <si>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</si>
  <si>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</si>
  <si>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</si>
  <si>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</si>
  <si>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</si>
  <si>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</si>
  <si>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</si>
  <si>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</si>
  <si>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</si>
  <si>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</si>
  <si>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</si>
  <si>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</si>
  <si>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</si>
  <si>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</si>
  <si>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</si>
  <si>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</si>
  <si>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</si>
  <si>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</si>
  <si>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</si>
  <si>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</si>
  <si>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</si>
  <si>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</si>
  <si>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</si>
  <si>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</si>
  <si>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</si>
  <si>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</si>
  <si>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</si>
  <si>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</si>
  <si>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</si>
  <si>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</si>
  <si>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</si>
  <si>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</si>
  <si>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</si>
  <si>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</si>
  <si>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</si>
  <si>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</si>
  <si>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</si>
  <si>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</si>
  <si>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</si>
  <si>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</si>
  <si>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</si>
  <si>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</si>
  <si>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</si>
  <si>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</si>
  <si>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</si>
  <si>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</si>
  <si>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</si>
  <si>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</si>
  <si>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</si>
  <si>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</si>
  <si>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</si>
  <si>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</si>
  <si>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</si>
  <si>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</si>
  <si>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</si>
  <si>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</si>
  <si>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</si>
  <si>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</si>
  <si>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</si>
  <si>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</si>
  <si>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</si>
  <si>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</si>
  <si>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</si>
  <si>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</si>
  <si>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</si>
  <si>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</si>
  <si>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</si>
  <si>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</si>
  <si>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</si>
  <si>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</si>
  <si>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</si>
  <si>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</si>
  <si>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</si>
  <si>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</si>
  <si>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</si>
  <si>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</si>
  <si>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</si>
  <si>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</si>
  <si>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</si>
  <si>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</si>
  <si>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</si>
  <si>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</si>
  <si>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</si>
  <si>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</si>
  <si>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</si>
  <si>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</si>
  <si>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</si>
  <si>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</si>
  <si>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</si>
  <si>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</si>
  <si>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</si>
  <si>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</si>
  <si>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</si>
  <si>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</si>
  <si>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</si>
  <si>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</si>
  <si>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</si>
  <si>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</si>
  <si>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</si>
  <si>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</si>
  <si>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</si>
  <si>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</si>
  <si>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</si>
  <si>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</si>
  <si>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</si>
  <si>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</si>
  <si>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</si>
  <si>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</si>
  <si>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</si>
  <si>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</si>
  <si>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</si>
  <si>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</si>
  <si>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</si>
  <si>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</si>
  <si>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</si>
  <si>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</si>
  <si>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</si>
  <si>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</si>
  <si>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</si>
  <si>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</si>
  <si>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</si>
  <si>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</si>
  <si>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</si>
  <si>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</si>
  <si>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</si>
  <si>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</si>
  <si>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</si>
  <si>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</si>
  <si>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</si>
  <si>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</si>
  <si>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</si>
  <si>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</si>
  <si>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</si>
  <si>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</si>
  <si>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</si>
  <si>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</si>
  <si>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</si>
  <si>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</si>
  <si>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</si>
  <si>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</si>
  <si>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</si>
  <si>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</si>
  <si>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</si>
  <si>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</si>
  <si>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</si>
  <si>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</si>
  <si>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</si>
  <si>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</si>
  <si>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</si>
  <si>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</si>
  <si>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</si>
  <si>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</si>
  <si>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</si>
  <si>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</si>
  <si>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</si>
  <si>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</si>
  <si>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</si>
  <si>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</si>
  <si>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</si>
  <si>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</si>
  <si>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</si>
  <si>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</si>
  <si>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</si>
  <si>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</si>
  <si>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</si>
  <si>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</si>
  <si>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</si>
  <si>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</si>
  <si>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</si>
  <si>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</si>
  <si>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</si>
  <si>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</si>
  <si>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</si>
  <si>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</si>
  <si>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</si>
  <si>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</si>
  <si>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</si>
  <si>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</si>
  <si>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</si>
  <si>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</si>
  <si>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</si>
  <si>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</si>
  <si>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</si>
  <si>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</si>
  <si>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</si>
  <si>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</si>
  <si>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</si>
  <si>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</si>
  <si>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</si>
  <si>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</si>
  <si>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</si>
  <si>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</si>
  <si>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</si>
  <si>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</si>
  <si>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</si>
  <si>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</si>
  <si>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</si>
  <si>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</si>
  <si>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</si>
  <si>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</si>
  <si>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</si>
  <si>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</si>
  <si>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</si>
  <si>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</si>
  <si>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</si>
  <si>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</si>
  <si>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</si>
  <si>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</si>
  <si>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</si>
  <si>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</si>
  <si>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</si>
  <si>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</si>
  <si>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</si>
  <si>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</si>
  <si>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</si>
  <si>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</si>
  <si>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</si>
  <si>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</si>
  <si>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</si>
  <si>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</si>
  <si>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</si>
  <si>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</si>
  <si>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</si>
  <si>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</si>
  <si>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</si>
  <si>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</si>
  <si>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</si>
  <si>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</si>
  <si>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</si>
  <si>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</si>
  <si>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</si>
  <si>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</si>
  <si>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</si>
  <si>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</si>
  <si>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</si>
  <si>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</si>
  <si>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</si>
  <si>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</si>
  <si>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</si>
  <si>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</si>
  <si>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</si>
  <si>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</si>
  <si>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</si>
  <si>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</si>
  <si>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</si>
  <si>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</si>
  <si>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</si>
  <si>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</si>
  <si>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</si>
  <si>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</si>
  <si>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</si>
  <si>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</si>
  <si>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</si>
  <si>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</si>
  <si>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</si>
  <si>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</si>
  <si>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</si>
  <si>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</si>
  <si>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</si>
  <si>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</si>
  <si>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</si>
  <si>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</si>
  <si>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</si>
  <si>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</si>
  <si>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</si>
  <si>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</si>
  <si>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</si>
  <si>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</si>
  <si>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</si>
  <si>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</si>
  <si>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</si>
  <si>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</si>
  <si>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</si>
  <si>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</si>
  <si>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</si>
  <si>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</si>
  <si>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</si>
  <si>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</si>
  <si>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</si>
  <si>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</si>
  <si>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</si>
  <si>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</si>
  <si>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</si>
  <si>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</si>
  <si>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</si>
  <si>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</si>
  <si>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</si>
  <si>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</si>
  <si>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</si>
  <si>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</si>
  <si>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</si>
  <si>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</si>
  <si>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</si>
  <si>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</si>
  <si>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</si>
  <si>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</si>
  <si>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</si>
  <si>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</si>
  <si>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</si>
  <si>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</si>
  <si>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</si>
  <si>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</si>
  <si>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</si>
  <si>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</si>
  <si>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</si>
  <si>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</si>
  <si>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</si>
  <si>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</si>
  <si>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</si>
  <si>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</si>
  <si>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</si>
  <si>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</si>
  <si>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</si>
  <si>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</si>
  <si>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</si>
  <si>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</si>
  <si>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</si>
  <si>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</si>
  <si>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</si>
  <si>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</si>
  <si>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</si>
  <si>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</si>
  <si>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</si>
  <si>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</si>
  <si>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</si>
  <si>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</si>
  <si>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</si>
  <si>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</si>
  <si>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</si>
  <si>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</si>
  <si>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</si>
  <si>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</si>
  <si>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</si>
  <si>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</si>
  <si>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</si>
  <si>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</si>
  <si>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</si>
  <si>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</si>
  <si>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</si>
  <si>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</si>
  <si>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</si>
  <si>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</si>
  <si>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</si>
  <si>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</si>
  <si>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</si>
  <si>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</si>
  <si>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</si>
  <si>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</si>
  <si>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</si>
  <si>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</si>
  <si>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</si>
  <si>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</si>
  <si>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</si>
  <si>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</si>
  <si>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</si>
  <si>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</si>
  <si>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</si>
  <si>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</si>
  <si>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</si>
  <si>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</si>
  <si>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</si>
  <si>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</si>
  <si>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</si>
  <si>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</si>
  <si>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</si>
  <si>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</si>
  <si>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</si>
  <si>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</si>
  <si>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</si>
  <si>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</si>
  <si>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</si>
  <si>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</si>
  <si>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</si>
  <si>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</si>
  <si>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</si>
  <si>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</si>
  <si>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</si>
  <si>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</si>
  <si>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</si>
  <si>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</si>
  <si>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</si>
  <si>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</si>
  <si>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</si>
  <si>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</si>
  <si>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</si>
  <si>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</si>
  <si>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</si>
  <si>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</si>
  <si>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</si>
  <si>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</si>
  <si>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</si>
  <si>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</si>
  <si>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</si>
  <si>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</si>
  <si>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</si>
  <si>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</si>
  <si>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</si>
  <si>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</si>
  <si>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</si>
  <si>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</si>
  <si>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</si>
  <si>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</si>
  <si>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</si>
  <si>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</si>
  <si>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</si>
  <si>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</si>
  <si>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</si>
  <si>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</si>
  <si>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</si>
  <si>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</si>
  <si>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</si>
  <si>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</si>
  <si>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</si>
  <si>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</si>
  <si>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</si>
  <si>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</si>
  <si>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</si>
  <si>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</si>
  <si>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</si>
  <si>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</si>
  <si>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</si>
  <si>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</si>
  <si>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</si>
  <si>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</si>
  <si>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</si>
  <si>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</si>
  <si>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</si>
  <si>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</si>
  <si>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</si>
  <si>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</si>
  <si>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</si>
  <si>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</si>
  <si>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</si>
  <si>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</si>
  <si>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</si>
  <si>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</si>
  <si>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</si>
  <si>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</si>
  <si>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</si>
  <si>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</si>
  <si>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</si>
  <si>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</si>
  <si>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</si>
  <si>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</si>
  <si>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</si>
  <si>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</si>
  <si>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</si>
  <si>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</si>
  <si>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</si>
  <si>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</si>
  <si>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</si>
  <si>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</si>
  <si>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</si>
  <si>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</si>
  <si>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</si>
  <si>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</si>
  <si>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</si>
  <si>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</si>
  <si>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</si>
  <si>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</si>
  <si>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</si>
  <si>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</si>
  <si>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</si>
  <si>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</si>
  <si>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</si>
  <si>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</si>
  <si>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</si>
  <si>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</si>
  <si>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</si>
  <si>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</si>
  <si>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</si>
  <si>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</si>
  <si>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</si>
  <si>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</si>
  <si>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</si>
  <si>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</si>
  <si>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</si>
  <si>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</si>
  <si>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</si>
  <si>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</si>
  <si>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</si>
  <si>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</si>
  <si>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</si>
  <si>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</si>
  <si>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</si>
  <si>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</si>
  <si>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</si>
  <si>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</si>
  <si>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</si>
  <si>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</si>
  <si>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</si>
  <si>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</si>
  <si>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</si>
  <si>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</si>
  <si>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</si>
  <si>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</si>
  <si>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</si>
  <si>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</si>
  <si>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</si>
  <si>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</si>
  <si>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</si>
  <si>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</si>
  <si>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</si>
  <si>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</si>
  <si>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</si>
  <si>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</si>
  <si>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</si>
  <si>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</si>
  <si>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</si>
  <si>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</si>
  <si>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</si>
  <si>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</si>
  <si>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</si>
  <si>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</si>
  <si>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</si>
  <si>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</si>
  <si>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</si>
  <si>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</si>
  <si>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</si>
  <si>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</si>
  <si>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</si>
  <si>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</si>
  <si>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</si>
  <si>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</si>
  <si>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</si>
  <si>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</si>
  <si>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</si>
  <si>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</si>
  <si>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</si>
  <si>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</si>
  <si>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</si>
  <si>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</si>
  <si>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</si>
  <si>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</si>
  <si>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</si>
  <si>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</si>
  <si>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</si>
  <si>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</si>
  <si>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</si>
  <si>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</si>
  <si>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</si>
  <si>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</si>
  <si>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</si>
  <si>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</si>
  <si>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</si>
  <si>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</si>
  <si>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</si>
  <si>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</si>
  <si>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</si>
  <si>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</si>
  <si>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</si>
  <si>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</si>
  <si>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</si>
  <si>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</si>
  <si>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</si>
  <si>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</si>
  <si>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</si>
  <si>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</si>
  <si>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</si>
  <si>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</si>
  <si>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</si>
  <si>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</si>
  <si>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</si>
  <si>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</si>
  <si>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</si>
  <si>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</si>
  <si>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</si>
  <si>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</si>
  <si>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</si>
  <si>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</si>
  <si>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</si>
  <si>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</si>
  <si>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</si>
  <si>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</si>
  <si>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</si>
  <si>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</si>
  <si>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</si>
  <si>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</si>
  <si>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</si>
  <si>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</si>
  <si>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</si>
  <si>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</si>
  <si>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</si>
  <si>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</si>
  <si>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</si>
  <si>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</si>
  <si>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</si>
  <si>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</si>
  <si>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</si>
  <si>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</si>
  <si>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</si>
  <si>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</si>
  <si>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</si>
  <si>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</si>
  <si>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</si>
  <si>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</si>
  <si>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</si>
  <si>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</si>
  <si>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</si>
  <si>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</si>
  <si>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</si>
  <si>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</si>
  <si>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</si>
  <si>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</si>
  <si>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</si>
  <si>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</si>
  <si>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</si>
  <si>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</si>
  <si>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</si>
  <si>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</si>
  <si>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</si>
  <si>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</si>
  <si>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</si>
  <si>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</si>
  <si>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</si>
  <si>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</si>
  <si>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</si>
  <si>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</si>
  <si>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</si>
  <si>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</si>
  <si>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</si>
  <si>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</si>
  <si>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</si>
  <si>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</si>
  <si>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</si>
  <si>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</si>
  <si>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</si>
  <si>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</si>
  <si>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</si>
  <si>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</si>
  <si>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</si>
  <si>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</si>
  <si>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</si>
  <si>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</si>
  <si>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</si>
  <si>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</si>
  <si>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</si>
  <si>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</si>
  <si>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</si>
  <si>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</si>
  <si>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</si>
  <si>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</si>
  <si>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</si>
  <si>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</si>
  <si>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</si>
  <si>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</si>
  <si>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</si>
  <si>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</si>
  <si>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</si>
  <si>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</si>
  <si>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</si>
  <si>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</si>
  <si>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</si>
  <si>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</si>
  <si>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</si>
  <si>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</si>
  <si>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</si>
  <si>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</si>
  <si>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</si>
  <si>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</si>
  <si>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</si>
  <si>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</si>
  <si>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</si>
  <si>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</si>
  <si>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</si>
  <si>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</si>
  <si>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</si>
  <si>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</si>
  <si>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</si>
  <si>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</si>
  <si>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</si>
  <si>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</si>
  <si>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</si>
  <si>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</si>
  <si>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</si>
  <si>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</si>
  <si>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</si>
  <si>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</si>
  <si>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</si>
  <si>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</si>
  <si>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</si>
  <si>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</si>
  <si>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</si>
  <si>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</si>
  <si>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</si>
  <si>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</si>
  <si>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</si>
  <si>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</si>
  <si>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</si>
  <si>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</si>
  <si>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</si>
  <si>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</si>
  <si>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</si>
  <si>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</si>
  <si>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</si>
  <si>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</si>
  <si>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</si>
  <si>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</si>
  <si>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</si>
  <si>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</si>
  <si>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</si>
  <si>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</si>
  <si>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</si>
  <si>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</si>
  <si>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</si>
  <si>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</si>
  <si>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</si>
  <si>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</si>
  <si>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</si>
  <si>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</si>
  <si>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</si>
  <si>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</si>
  <si>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</si>
  <si>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</si>
  <si>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</si>
  <si>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</si>
  <si>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</si>
  <si>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</si>
  <si>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</si>
  <si>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</si>
  <si>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</si>
  <si>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</si>
  <si>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</si>
  <si>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</si>
  <si>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</si>
  <si>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</si>
  <si>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</si>
  <si>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</si>
  <si>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</si>
  <si>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</si>
  <si>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</si>
  <si>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</si>
  <si>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</si>
  <si>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</si>
  <si>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</si>
  <si>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</si>
  <si>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</si>
  <si>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</si>
  <si>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</si>
  <si>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</si>
  <si>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</si>
  <si>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</si>
  <si>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</si>
  <si>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</si>
  <si>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</si>
  <si>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</si>
  <si>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</si>
  <si>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</si>
  <si>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</si>
  <si>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</si>
  <si>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</si>
  <si>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</si>
  <si>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</si>
  <si>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</si>
  <si>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</si>
  <si>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</si>
  <si>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</si>
  <si>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</si>
  <si>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</si>
  <si>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</si>
  <si>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</si>
  <si>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</si>
  <si>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</si>
  <si>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</si>
  <si>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</si>
  <si>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</si>
  <si>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</si>
  <si>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</si>
  <si>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</si>
  <si>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</si>
  <si>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</si>
  <si>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</si>
  <si>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</si>
  <si>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</si>
  <si>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</si>
  <si>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</si>
  <si>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</si>
  <si>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</si>
  <si>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</si>
  <si>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</si>
  <si>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</si>
  <si>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</si>
  <si>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</si>
  <si>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</si>
  <si>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</si>
  <si>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</si>
  <si>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</si>
  <si>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</si>
  <si>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</si>
  <si>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</si>
  <si>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</si>
  <si>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</si>
  <si>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</si>
  <si>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</si>
  <si>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</si>
  <si>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</si>
  <si>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</si>
  <si>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</si>
  <si>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</si>
  <si>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</si>
  <si>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</si>
  <si>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</si>
  <si>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</si>
  <si>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</si>
  <si>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</si>
  <si>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</si>
  <si>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</si>
  <si>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</si>
  <si>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</si>
  <si>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</si>
  <si>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</si>
  <si>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</si>
  <si>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</si>
  <si>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</si>
  <si>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</si>
  <si>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</si>
  <si>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</si>
  <si>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</si>
  <si>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</si>
  <si>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</si>
  <si>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</si>
  <si>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</si>
  <si>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</si>
  <si>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</si>
  <si>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</si>
  <si>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</si>
  <si>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</si>
  <si>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</si>
  <si>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</si>
  <si>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</si>
  <si>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</si>
  <si>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</si>
  <si>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</si>
  <si>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</si>
  <si>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</si>
  <si>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</si>
  <si>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</si>
  <si>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</si>
  <si>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</si>
  <si>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</si>
  <si>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</si>
  <si>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</si>
  <si>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</si>
  <si>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</si>
  <si>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</si>
  <si>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</si>
  <si>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</si>
  <si>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</si>
  <si>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</si>
  <si>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</si>
  <si>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</si>
  <si>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</si>
  <si>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</si>
  <si>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</si>
  <si>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</si>
  <si>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</si>
  <si>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</si>
  <si>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</si>
  <si>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</si>
  <si>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</si>
  <si>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</si>
  <si>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</si>
  <si>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</si>
  <si>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</si>
  <si>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</si>
  <si>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</si>
  <si>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</si>
  <si>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</si>
  <si>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</si>
  <si>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</si>
  <si>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</si>
  <si>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</si>
  <si>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</si>
  <si>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</si>
  <si>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</si>
  <si>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</si>
  <si>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</si>
  <si>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</si>
  <si>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</si>
  <si>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</si>
  <si>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</si>
  <si>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</si>
  <si>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</si>
  <si>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</si>
  <si>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</si>
  <si>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</si>
  <si>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</si>
  <si>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</si>
  <si>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</si>
  <si>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</si>
  <si>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</si>
  <si>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</si>
  <si>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</si>
  <si>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</si>
  <si>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</si>
  <si>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</si>
  <si>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</si>
  <si>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</si>
  <si>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</si>
  <si>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</si>
  <si>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</si>
  <si>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</si>
  <si>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</si>
  <si>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</si>
  <si>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</si>
  <si>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</si>
  <si>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</si>
  <si>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</si>
  <si>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</si>
  <si>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</si>
  <si>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</si>
  <si>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</si>
  <si>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</si>
  <si>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</si>
  <si>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</si>
  <si>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</si>
  <si>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</si>
  <si>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</si>
  <si>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</si>
  <si>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</si>
  <si>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</si>
  <si>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</si>
  <si>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</si>
  <si>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</si>
  <si>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</si>
  <si>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</si>
  <si>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</si>
  <si>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</si>
  <si>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</si>
  <si>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</si>
  <si>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</si>
  <si>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</si>
  <si>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</si>
  <si>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</si>
  <si>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</si>
  <si>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</si>
  <si>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</si>
  <si>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</si>
  <si>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</si>
  <si>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</si>
  <si>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</si>
  <si>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</si>
  <si>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</si>
  <si>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</si>
  <si>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</si>
  <si>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</si>
  <si>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</si>
  <si>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</si>
  <si>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</si>
  <si>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</si>
  <si>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</si>
  <si>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</si>
  <si>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</si>
  <si>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</si>
  <si>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</si>
  <si>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</si>
  <si>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</si>
  <si>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</si>
  <si>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</si>
  <si>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</si>
  <si>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</si>
  <si>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</si>
  <si>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</si>
  <si>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</si>
  <si>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</si>
  <si>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</si>
  <si>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</si>
  <si>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</si>
  <si>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</si>
  <si>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</si>
  <si>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</si>
  <si>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</si>
  <si>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</si>
  <si>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</si>
  <si>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</si>
  <si>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</si>
  <si>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</si>
  <si>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</si>
  <si>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</si>
  <si>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</si>
  <si>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</si>
  <si>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</si>
  <si>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</si>
  <si>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</si>
  <si>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</si>
  <si>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</si>
  <si>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</si>
  <si>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</si>
  <si>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</si>
  <si>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</si>
  <si>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</si>
  <si>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</si>
  <si>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</si>
  <si>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</si>
  <si>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</si>
  <si>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</si>
  <si>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</si>
  <si>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</si>
  <si>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</si>
  <si>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</si>
  <si>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</si>
  <si>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</si>
  <si>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</si>
  <si>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</si>
  <si>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</si>
  <si>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</si>
  <si>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</si>
  <si>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</si>
  <si>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</si>
  <si>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</si>
  <si>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</si>
  <si>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</si>
  <si>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</si>
  <si>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</si>
  <si>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</si>
  <si>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</si>
  <si>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</si>
  <si>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</si>
  <si>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</si>
  <si>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</si>
  <si>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</si>
  <si>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</si>
  <si>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</si>
  <si>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</si>
  <si>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</si>
  <si>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</si>
  <si>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</si>
  <si>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</si>
  <si>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</si>
  <si>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</si>
  <si>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</si>
  <si>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</si>
  <si>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</si>
  <si>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</si>
  <si>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</si>
  <si>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</si>
  <si>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</si>
  <si>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</si>
  <si>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</si>
  <si>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</si>
  <si>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</si>
  <si>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</si>
  <si>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</si>
  <si>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</si>
  <si>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</si>
  <si>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</si>
  <si>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</si>
  <si>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</si>
  <si>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</si>
  <si>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</si>
  <si>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</si>
  <si>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</si>
  <si>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</si>
  <si>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</si>
  <si>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</si>
  <si>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</si>
  <si>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</si>
  <si>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</si>
  <si>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</si>
  <si>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</si>
  <si>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</si>
  <si>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</si>
  <si>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</si>
  <si>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</si>
  <si>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</si>
  <si>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</si>
  <si>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</si>
  <si>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</si>
  <si>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</si>
  <si>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</si>
  <si>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</si>
  <si>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</si>
  <si>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</si>
  <si>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</si>
  <si>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</si>
  <si>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</si>
  <si>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</si>
  <si>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</si>
  <si>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</si>
  <si>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</si>
  <si>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</si>
  <si>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</si>
  <si>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</si>
  <si>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</si>
  <si>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</si>
  <si>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</si>
  <si>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</si>
  <si>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</si>
  <si>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</si>
  <si>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</si>
  <si>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</si>
  <si>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</si>
  <si>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</si>
  <si>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</si>
  <si>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</si>
  <si>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</si>
  <si>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</si>
  <si>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</si>
  <si>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</si>
  <si>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</si>
  <si>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</si>
  <si>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</si>
  <si>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</si>
  <si>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</si>
  <si>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</si>
  <si>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</si>
  <si>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</si>
  <si>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</si>
  <si>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</si>
  <si>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</si>
  <si>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</si>
  <si>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</si>
  <si>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</si>
  <si>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</si>
  <si>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</si>
  <si>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</si>
  <si>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</si>
  <si>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</si>
  <si>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</si>
  <si>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</si>
  <si>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</si>
  <si>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</si>
  <si>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</si>
  <si>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</si>
  <si>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</si>
  <si>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</si>
  <si>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</si>
  <si>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</si>
  <si>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</si>
  <si>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</si>
  <si>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</si>
  <si>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</si>
  <si>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</si>
  <si>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</si>
  <si>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</si>
  <si>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</si>
  <si>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</si>
  <si>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</si>
  <si>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</si>
  <si>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</si>
  <si>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</si>
  <si>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</si>
  <si>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</si>
  <si>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</si>
  <si>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</si>
  <si>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</si>
  <si>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</si>
  <si>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</si>
  <si>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</si>
  <si>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</si>
  <si>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</si>
  <si>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</si>
  <si>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</si>
  <si>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</si>
  <si>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</si>
  <si>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</si>
  <si>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</si>
  <si>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</si>
  <si>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</si>
  <si>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</si>
  <si>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</si>
  <si>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</si>
  <si>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</si>
  <si>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</si>
  <si>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</si>
  <si>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</si>
  <si>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</si>
  <si>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</si>
  <si>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</si>
  <si>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</si>
  <si>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</si>
  <si>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</si>
  <si>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</si>
  <si>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</si>
  <si>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</si>
  <si>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</si>
  <si>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</si>
  <si>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</si>
  <si>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</si>
  <si>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</si>
  <si>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</si>
  <si>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</si>
  <si>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</si>
  <si>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</si>
  <si>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</si>
  <si>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</si>
  <si>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</si>
  <si>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</si>
  <si>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</si>
  <si>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</si>
  <si>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</si>
  <si>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</si>
  <si>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</si>
  <si>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</si>
  <si>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</si>
  <si>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</si>
  <si>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</si>
  <si>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</si>
  <si>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</si>
  <si>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</si>
  <si>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</si>
  <si>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</si>
  <si>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</si>
  <si>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</si>
  <si>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</si>
  <si>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</si>
  <si>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</si>
  <si>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</si>
  <si>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</si>
  <si>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</si>
  <si>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</si>
  <si>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</si>
  <si>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</si>
  <si>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</si>
  <si>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</si>
  <si>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</si>
  <si>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</si>
  <si>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</si>
  <si>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</si>
  <si>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</si>
  <si>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</si>
  <si>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</si>
  <si>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</si>
  <si>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</si>
  <si>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</si>
  <si>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</si>
  <si>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</si>
  <si>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</si>
  <si>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</si>
  <si>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</si>
  <si>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</si>
  <si>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</si>
  <si>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</si>
  <si>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</si>
  <si>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</si>
  <si>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</si>
  <si>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</si>
  <si>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</si>
  <si>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</si>
  <si>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</si>
  <si>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</si>
  <si>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</si>
  <si>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</si>
  <si>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</si>
  <si>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</si>
  <si>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</si>
  <si>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</si>
  <si>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</si>
  <si>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</si>
  <si>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</si>
  <si>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</si>
  <si>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</si>
  <si>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</si>
  <si>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</si>
  <si>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</si>
  <si>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</si>
  <si>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</si>
  <si>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</si>
  <si>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</si>
  <si>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</si>
  <si>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</si>
  <si>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</si>
  <si>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</si>
  <si>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</si>
  <si>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</si>
  <si>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</si>
  <si>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</si>
  <si>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</si>
  <si>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</si>
  <si>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</si>
  <si>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</si>
  <si>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</si>
  <si>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</si>
  <si>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</si>
  <si>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</si>
  <si>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</si>
  <si>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</si>
  <si>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</si>
  <si>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</si>
  <si>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</si>
  <si>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</si>
  <si>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</si>
  <si>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</si>
  <si>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</si>
  <si>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</si>
  <si>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</si>
  <si>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</si>
  <si>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</si>
  <si>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</si>
  <si>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</si>
  <si>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</si>
  <si>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</si>
  <si>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</si>
  <si>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</si>
  <si>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</si>
  <si>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</si>
  <si>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</si>
  <si>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</si>
  <si>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</si>
  <si>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</si>
  <si>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</si>
  <si>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</si>
  <si>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</si>
  <si>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</si>
  <si>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</si>
  <si>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</si>
  <si>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</si>
  <si>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</si>
  <si>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</si>
  <si>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</si>
  <si>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</si>
  <si>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</si>
  <si>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</si>
  <si>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</si>
  <si>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</si>
  <si>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</si>
  <si>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</si>
  <si>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</si>
  <si>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</si>
  <si>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</si>
  <si>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</si>
  <si>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</si>
  <si>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</si>
  <si>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</si>
  <si>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</si>
  <si>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</si>
  <si>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</si>
  <si>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</si>
  <si>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</si>
  <si>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</si>
  <si>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</si>
  <si>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</si>
  <si>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</si>
  <si>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</si>
  <si>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</si>
  <si>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</si>
  <si>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</si>
  <si>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</si>
  <si>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</si>
  <si>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</si>
  <si>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</si>
  <si>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</si>
  <si>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</si>
  <si>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</si>
  <si>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</si>
  <si>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</si>
  <si>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</si>
  <si>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</si>
  <si>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</si>
  <si>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</si>
  <si>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</si>
  <si>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</si>
  <si>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</si>
  <si>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</si>
  <si>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</si>
  <si>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</si>
  <si>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</si>
  <si>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</si>
  <si>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</si>
  <si>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</si>
  <si>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</si>
  <si>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</si>
  <si>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</si>
  <si>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</si>
  <si>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</si>
  <si>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</si>
  <si>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</si>
  <si>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</si>
  <si>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</si>
  <si>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</si>
  <si>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</si>
  <si>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</si>
  <si>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</si>
  <si>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</si>
  <si>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</si>
  <si>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</si>
  <si>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</si>
  <si>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</si>
  <si>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</si>
  <si>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</si>
  <si>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</si>
  <si>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</si>
  <si>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</si>
  <si>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</si>
  <si>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</si>
  <si>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</si>
  <si>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</si>
  <si>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</si>
  <si>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</si>
  <si>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</si>
  <si>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</si>
  <si>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</si>
  <si>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</si>
  <si>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</si>
  <si>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</si>
  <si>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</si>
  <si>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</si>
  <si>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</si>
  <si>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</si>
  <si>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</si>
  <si>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</si>
  <si>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</si>
  <si>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</si>
  <si>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</si>
  <si>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</si>
  <si>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</si>
  <si>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</si>
  <si>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</si>
  <si>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</si>
  <si>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</si>
  <si>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</si>
  <si>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</si>
  <si>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</si>
  <si>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</si>
  <si>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</si>
  <si>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</si>
  <si>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</si>
  <si>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</si>
  <si>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</si>
  <si>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</si>
  <si>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</si>
  <si>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</si>
  <si>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</si>
  <si>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</si>
  <si>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</si>
  <si>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</si>
  <si>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</si>
  <si>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</si>
  <si>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</si>
  <si>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</si>
  <si>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</si>
  <si>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</si>
  <si>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</si>
  <si>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</si>
  <si>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</si>
  <si>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</si>
  <si>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</si>
  <si>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</si>
  <si>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</si>
  <si>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</si>
  <si>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</si>
  <si>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</si>
  <si>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</si>
  <si>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</si>
  <si>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</si>
  <si>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</si>
  <si>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</si>
  <si>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</si>
  <si>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</si>
  <si>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</si>
  <si>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</si>
  <si>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</si>
  <si>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</si>
  <si>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</si>
  <si>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</si>
  <si>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</si>
  <si>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</si>
  <si>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</si>
  <si>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</si>
  <si>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</si>
  <si>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</si>
  <si>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</si>
  <si>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</si>
  <si>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</si>
  <si>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</si>
  <si>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</si>
  <si>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</si>
  <si>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</si>
  <si>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</si>
  <si>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</si>
  <si>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</si>
  <si>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</si>
  <si>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</si>
  <si>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</si>
  <si>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</si>
  <si>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</si>
  <si>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</si>
  <si>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</si>
  <si>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</si>
  <si>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</si>
  <si>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</si>
  <si>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</si>
  <si>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</si>
  <si>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</si>
  <si>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</si>
  <si>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</si>
  <si>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</si>
  <si>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</si>
  <si>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</si>
  <si>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</si>
  <si>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</si>
  <si>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</si>
  <si>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</si>
  <si>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</si>
  <si>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</si>
  <si>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</si>
  <si>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</si>
  <si>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</si>
  <si>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</si>
  <si>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</si>
  <si>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</si>
  <si>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</si>
  <si>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</si>
  <si>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</si>
  <si>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</si>
  <si>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</si>
  <si>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</si>
  <si>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</si>
  <si>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</si>
  <si>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</si>
  <si>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</si>
  <si>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</si>
  <si>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</si>
  <si>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</si>
  <si>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</si>
  <si>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</si>
  <si>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</si>
  <si>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</si>
  <si>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</si>
  <si>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</si>
  <si>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</si>
  <si>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</si>
  <si>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</si>
  <si>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</si>
  <si>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</si>
  <si>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</si>
  <si>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</si>
  <si>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</si>
  <si>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</si>
  <si>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</si>
  <si>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</si>
  <si>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</si>
  <si>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</si>
  <si>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</si>
  <si>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</si>
  <si>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</si>
  <si>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</si>
  <si>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</si>
  <si>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</si>
  <si>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</si>
  <si>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</si>
  <si>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</si>
  <si>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</si>
  <si>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</si>
  <si>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</si>
  <si>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</si>
  <si>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</si>
  <si>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</si>
  <si>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</si>
  <si>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</si>
  <si>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</si>
  <si>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</si>
  <si>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</si>
  <si>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</si>
  <si>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</si>
  <si>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</si>
  <si>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</si>
  <si>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</si>
  <si>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</si>
  <si>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</si>
  <si>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</si>
  <si>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</si>
  <si>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</si>
  <si>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</si>
  <si>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</si>
  <si>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</si>
  <si>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</si>
  <si>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</si>
  <si>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</si>
  <si>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</si>
  <si>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</si>
  <si>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</si>
  <si>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</si>
  <si>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</si>
  <si>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</si>
  <si>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</si>
  <si>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</si>
  <si>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</si>
  <si>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</si>
  <si>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</si>
  <si>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</si>
  <si>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</si>
  <si>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</si>
  <si>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</si>
  <si>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</si>
  <si>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</si>
  <si>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</si>
  <si>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</si>
  <si>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</si>
  <si>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</si>
  <si>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</si>
  <si>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</si>
  <si>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</si>
  <si>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</si>
  <si>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</si>
  <si>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</si>
  <si>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</si>
  <si>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</si>
  <si>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</si>
  <si>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</si>
  <si>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</si>
  <si>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</si>
  <si>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</si>
  <si>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</si>
  <si>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</si>
  <si>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</si>
  <si>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</si>
  <si>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</si>
  <si>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</si>
  <si>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</si>
  <si>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</si>
  <si>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</si>
  <si>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</si>
  <si>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</si>
  <si>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</si>
  <si>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</si>
  <si>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</si>
  <si>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</si>
  <si>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</si>
  <si>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</si>
  <si>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</si>
  <si>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</si>
  <si>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</si>
  <si>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</si>
  <si>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</si>
  <si>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</si>
  <si>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</si>
  <si>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</si>
  <si>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</si>
  <si>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</si>
  <si>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</si>
  <si>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</si>
  <si>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</si>
  <si>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</si>
  <si>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</si>
  <si>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</si>
  <si>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</si>
  <si>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</si>
  <si>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</si>
  <si>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</si>
  <si>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</si>
  <si>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</si>
  <si>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</si>
  <si>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</si>
  <si>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</si>
  <si>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</si>
  <si>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</si>
  <si>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</si>
  <si>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</si>
  <si>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</si>
  <si>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</si>
  <si>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</si>
  <si>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</si>
  <si>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</si>
  <si>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</si>
  <si>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</si>
  <si>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</si>
  <si>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</si>
  <si>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</si>
  <si>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</si>
  <si>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</si>
  <si>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</si>
  <si>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</si>
  <si>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</si>
  <si>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</si>
  <si>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</si>
  <si>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</si>
  <si>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</si>
  <si>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</si>
  <si>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</si>
  <si>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</si>
  <si>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</si>
  <si>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</si>
  <si>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</si>
  <si>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</si>
  <si>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</si>
  <si>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</si>
  <si>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</si>
  <si>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</si>
  <si>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</si>
  <si>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</si>
  <si>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</si>
  <si>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</si>
  <si>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</si>
  <si>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</si>
  <si>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</si>
  <si>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</si>
  <si>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</si>
  <si>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</si>
  <si>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</si>
  <si>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</si>
  <si>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</si>
  <si>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</si>
  <si>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</si>
  <si>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</si>
  <si>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</si>
  <si>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</si>
  <si>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</si>
  <si>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</si>
  <si>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</si>
  <si>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</si>
  <si>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</si>
  <si>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</si>
  <si>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</si>
  <si>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</si>
  <si>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</si>
  <si>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</si>
  <si>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</si>
  <si>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</si>
  <si>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</si>
  <si>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</si>
  <si>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</si>
  <si>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</si>
  <si>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</si>
  <si>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</si>
  <si>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</si>
  <si>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</si>
  <si>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</si>
  <si>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</si>
  <si>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</si>
  <si>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</si>
  <si>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</si>
  <si>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</si>
  <si>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</si>
  <si>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</si>
  <si>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</si>
  <si>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</si>
  <si>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</si>
  <si>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</si>
  <si>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</si>
  <si>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</si>
  <si>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</si>
  <si>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</si>
  <si>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</si>
  <si>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</si>
  <si>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</si>
  <si>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</si>
  <si>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</si>
  <si>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</si>
  <si>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</si>
  <si>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</si>
  <si>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</si>
  <si>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</si>
  <si>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</si>
  <si>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</si>
  <si>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</si>
  <si>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</si>
  <si>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</si>
  <si>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</si>
  <si>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</si>
  <si>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</si>
  <si>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</si>
  <si>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</si>
  <si>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</si>
  <si>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</si>
  <si>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</si>
  <si>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</si>
  <si>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</si>
  <si>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</si>
  <si>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</si>
  <si>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</si>
  <si>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</si>
  <si>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</si>
  <si>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</si>
  <si>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</si>
  <si>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</si>
  <si>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</si>
  <si>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</si>
  <si>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</si>
  <si>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</si>
  <si>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</si>
  <si>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</si>
  <si>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</si>
  <si>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</si>
  <si>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</si>
  <si>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</si>
  <si>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</si>
  <si>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</si>
  <si>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</si>
  <si>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</si>
  <si>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</si>
  <si>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</si>
  <si>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</si>
  <si>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</si>
  <si>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</si>
  <si>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</si>
  <si>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</si>
  <si>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</si>
  <si>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</si>
  <si>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</si>
  <si>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</si>
  <si>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</si>
  <si>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</si>
  <si>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</si>
  <si>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</si>
  <si>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</si>
  <si>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</si>
  <si>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</si>
  <si>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</si>
  <si>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</si>
  <si>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</si>
  <si>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</si>
  <si>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</si>
  <si>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</si>
  <si>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</si>
  <si>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</si>
  <si>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</si>
  <si>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</si>
  <si>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</si>
  <si>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</si>
  <si>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</si>
  <si>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</si>
  <si>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</si>
  <si>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</si>
  <si>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</si>
  <si>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</si>
  <si>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</si>
  <si>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</si>
  <si>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</si>
  <si>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</si>
  <si>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</si>
  <si>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</si>
  <si>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</si>
  <si>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</si>
  <si>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</si>
  <si>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</si>
  <si>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</si>
  <si>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</si>
  <si>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</si>
  <si>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</si>
  <si>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</si>
  <si>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</si>
  <si>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</si>
  <si>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</si>
  <si>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</si>
  <si>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</si>
  <si>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</si>
  <si>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</si>
  <si>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</si>
  <si>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</si>
  <si>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</si>
  <si>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</si>
  <si>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</si>
  <si>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</si>
  <si>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</si>
  <si>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</si>
  <si>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</si>
  <si>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</si>
  <si>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</si>
  <si>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</si>
  <si>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</si>
  <si>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</si>
  <si>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</si>
  <si>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</si>
  <si>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</si>
  <si>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</si>
  <si>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</si>
  <si>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</si>
  <si>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</si>
  <si>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</si>
  <si>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</si>
  <si>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</si>
  <si>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</si>
  <si>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</si>
  <si>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</si>
  <si>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</si>
  <si>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</si>
  <si>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</si>
  <si>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</si>
  <si>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</si>
  <si>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</si>
  <si>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</si>
  <si>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</si>
  <si>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</si>
  <si>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</si>
  <si>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</si>
  <si>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</si>
  <si>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</si>
  <si>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</si>
  <si>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</si>
  <si>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</si>
  <si>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</si>
  <si>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</si>
  <si>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</si>
  <si>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</si>
  <si>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</si>
  <si>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</si>
  <si>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</si>
  <si>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</si>
  <si>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</si>
  <si>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</si>
  <si>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</si>
  <si>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</si>
  <si>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</si>
  <si>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</si>
  <si>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</si>
  <si>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</si>
  <si>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</si>
  <si>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</si>
  <si>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</si>
  <si>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</si>
  <si>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</si>
  <si>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</si>
  <si>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</si>
  <si>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</si>
  <si>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</si>
  <si>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</si>
  <si>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</si>
  <si>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</si>
  <si>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</si>
  <si>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</si>
  <si>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</si>
  <si>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</si>
  <si>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</si>
  <si>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</si>
  <si>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</si>
  <si>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</si>
  <si>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</si>
  <si>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</si>
  <si>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</si>
  <si>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</si>
  <si>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</si>
  <si>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</si>
  <si>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</si>
  <si>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</si>
  <si>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</si>
  <si>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</si>
  <si>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</si>
  <si>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</si>
  <si>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</si>
  <si>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</si>
  <si>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</si>
  <si>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</si>
  <si>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</si>
  <si>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</si>
  <si>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</si>
  <si>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</si>
  <si>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</si>
  <si>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</si>
  <si>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</si>
  <si>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</si>
  <si>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</si>
  <si>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</si>
  <si>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</si>
  <si>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</si>
  <si>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</si>
  <si>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</si>
  <si>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</si>
  <si>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</si>
  <si>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</si>
  <si>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</si>
  <si>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</si>
  <si>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</si>
  <si>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</si>
  <si>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</si>
  <si>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</si>
  <si>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</si>
  <si>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</si>
  <si>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</si>
  <si>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</si>
  <si>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</si>
  <si>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</si>
  <si>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</si>
  <si>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</si>
  <si>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</si>
  <si>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</si>
  <si>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</si>
  <si>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</si>
  <si>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</si>
  <si>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</si>
  <si>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</si>
  <si>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</si>
  <si>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</si>
  <si>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</si>
  <si>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</si>
  <si>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</si>
  <si>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</si>
  <si>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</si>
  <si>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</si>
  <si>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</si>
  <si>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</si>
  <si>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</si>
  <si>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</si>
  <si>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</si>
  <si>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</si>
  <si>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</si>
  <si>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</si>
  <si>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</si>
  <si>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</si>
  <si>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</si>
  <si>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</si>
  <si>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</si>
  <si>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</si>
  <si>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</si>
  <si>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</si>
  <si>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</si>
  <si>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</si>
  <si>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</si>
  <si>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</si>
  <si>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</si>
  <si>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</si>
  <si>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</si>
  <si>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</si>
  <si>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</si>
  <si>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</si>
  <si>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</si>
  <si>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</si>
  <si>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</si>
  <si>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</si>
  <si>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</si>
  <si>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</si>
  <si>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</si>
  <si>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</si>
  <si>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</si>
  <si>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</si>
  <si>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</si>
  <si>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</si>
  <si>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</si>
  <si>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</si>
  <si>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</si>
  <si>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</si>
  <si>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</si>
  <si>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</si>
  <si>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</si>
  <si>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</si>
  <si>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</si>
  <si>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</si>
  <si>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</si>
  <si>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</si>
  <si>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</si>
  <si>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</si>
  <si>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</si>
  <si>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</si>
  <si>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</si>
  <si>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</si>
  <si>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</si>
  <si>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</si>
  <si>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</si>
  <si>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</si>
  <si>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</si>
  <si>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</si>
  <si>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</si>
  <si>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</si>
  <si>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</si>
  <si>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</si>
  <si>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</si>
  <si>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</si>
  <si>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</si>
  <si>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</si>
  <si>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</si>
  <si>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</si>
  <si>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</si>
  <si>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</si>
  <si>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</si>
  <si>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</si>
  <si>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</si>
  <si>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</si>
  <si>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</si>
  <si>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</si>
  <si>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</si>
  <si>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</si>
  <si>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</si>
  <si>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</si>
  <si>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</si>
  <si>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</si>
  <si>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</si>
  <si>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</si>
  <si>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</si>
  <si>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</si>
  <si>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</si>
  <si>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</si>
  <si>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</si>
  <si>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</si>
  <si>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</si>
  <si>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</si>
  <si>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</si>
  <si>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</si>
  <si>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</si>
  <si>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</si>
  <si>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</si>
  <si>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</si>
  <si>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</si>
  <si>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</si>
  <si>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</si>
  <si>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</si>
  <si>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</si>
  <si>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</si>
  <si>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</si>
  <si>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</si>
  <si>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</si>
  <si>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</si>
  <si>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</si>
  <si>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</si>
  <si>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</si>
  <si>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</si>
  <si>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</si>
  <si>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</si>
  <si>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</si>
  <si>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</si>
  <si>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</si>
  <si>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</si>
  <si>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</si>
  <si>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</si>
  <si>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</si>
  <si>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</si>
  <si>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</si>
  <si>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</si>
  <si>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</si>
  <si>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</si>
  <si>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</si>
  <si>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</si>
  <si>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</si>
  <si>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</si>
  <si>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</si>
  <si>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</si>
  <si>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</si>
  <si>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</si>
  <si>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</si>
  <si>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</si>
  <si>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</si>
  <si>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</si>
  <si>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</si>
  <si>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</si>
  <si>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</si>
  <si>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</si>
  <si>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</si>
  <si>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</si>
  <si>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</si>
  <si>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</si>
  <si>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</si>
  <si>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</si>
  <si>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</si>
  <si>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</si>
  <si>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</si>
  <si>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</si>
  <si>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</si>
  <si>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</si>
  <si>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</si>
  <si>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</si>
  <si>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</si>
  <si>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</si>
  <si>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</si>
  <si>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</si>
  <si>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</si>
  <si>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</si>
  <si>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</si>
  <si>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</si>
  <si>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</si>
  <si>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</si>
  <si>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</si>
  <si>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</si>
  <si>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</si>
  <si>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</si>
  <si>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</si>
  <si>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</si>
  <si>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</si>
  <si>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</si>
  <si>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</si>
  <si>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</si>
  <si>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</si>
  <si>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</si>
  <si>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</si>
  <si>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</si>
  <si>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</si>
  <si>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</si>
  <si>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</si>
  <si>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</si>
  <si>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</si>
  <si>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</si>
  <si>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</si>
  <si>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</si>
  <si>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</si>
  <si>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</si>
  <si>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</si>
  <si>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</si>
  <si>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</si>
  <si>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</si>
  <si>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</si>
  <si>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</si>
  <si>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</si>
  <si>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</si>
  <si>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</si>
  <si>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</si>
  <si>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</si>
  <si>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</si>
  <si>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</si>
  <si>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</si>
  <si>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</si>
  <si>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</si>
  <si>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</si>
  <si>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</si>
  <si>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</si>
  <si>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</si>
  <si>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</si>
  <si>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</si>
  <si>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</si>
  <si>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</si>
  <si>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</si>
  <si>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</si>
  <si>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</si>
  <si>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</si>
  <si>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</si>
  <si>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</si>
  <si>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</si>
  <si>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</si>
  <si>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</si>
  <si>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</si>
  <si>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</si>
  <si>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</si>
  <si>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</si>
  <si>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</si>
  <si>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</si>
  <si>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</si>
  <si>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</si>
  <si>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</si>
  <si>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</si>
  <si>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</si>
  <si>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</si>
  <si>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</si>
  <si>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</si>
  <si>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</si>
  <si>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</si>
  <si>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</si>
  <si>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</si>
  <si>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</si>
  <si>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</si>
  <si>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</si>
  <si>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</si>
  <si>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</si>
  <si>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</si>
  <si>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</si>
  <si>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</si>
  <si>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</si>
  <si>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</si>
  <si>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</si>
  <si>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</si>
  <si>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</si>
  <si>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</si>
  <si>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</si>
  <si>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</si>
  <si>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</si>
  <si>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</si>
  <si>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</si>
  <si>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</si>
  <si>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</si>
  <si>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</si>
  <si>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</si>
  <si>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</si>
  <si>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</si>
  <si>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</si>
  <si>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</si>
  <si>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</si>
  <si>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</si>
  <si>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</si>
  <si>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</si>
  <si>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</si>
  <si>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</si>
  <si>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</si>
  <si>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</si>
  <si>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</si>
  <si>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</si>
  <si>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</si>
  <si>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</si>
  <si>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</si>
  <si>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</si>
  <si>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</si>
  <si>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</si>
  <si>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</si>
  <si>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</si>
  <si>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</si>
  <si>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</si>
  <si>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</si>
  <si>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</si>
  <si>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</si>
  <si>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</si>
  <si>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</si>
  <si>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</si>
  <si>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</si>
  <si>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</si>
  <si>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</si>
  <si>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</si>
  <si>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</si>
  <si>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</si>
  <si>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</si>
  <si>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</si>
  <si>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</si>
  <si>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</si>
  <si>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</si>
  <si>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</si>
  <si>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</si>
  <si>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</si>
  <si>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</si>
  <si>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</si>
  <si>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</si>
  <si>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</si>
  <si>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</si>
  <si>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</si>
  <si>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</si>
  <si>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</si>
  <si>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</si>
  <si>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</si>
  <si>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</si>
  <si>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</si>
  <si>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</si>
  <si>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</si>
  <si>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</si>
  <si>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</si>
  <si>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</si>
  <si>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</si>
  <si>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</si>
  <si>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</si>
  <si>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</si>
  <si>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</si>
  <si>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</si>
  <si>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</si>
  <si>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</si>
  <si>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</si>
  <si>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</si>
  <si>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</si>
  <si>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</si>
  <si>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</si>
  <si>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</si>
  <si>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</si>
  <si>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</si>
  <si>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</si>
  <si>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</si>
  <si>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</si>
  <si>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</si>
  <si>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</si>
  <si>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</si>
  <si>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</si>
  <si>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</si>
  <si>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</si>
  <si>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</si>
  <si>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</si>
  <si>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</si>
  <si>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</si>
  <si>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</si>
  <si>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</si>
  <si>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</si>
  <si>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</si>
  <si>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</si>
  <si>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</si>
  <si>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</si>
  <si>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</si>
  <si>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</si>
  <si>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</si>
  <si>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</si>
  <si>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</si>
  <si>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</si>
  <si>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</si>
  <si>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</si>
  <si>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</si>
  <si>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</si>
  <si>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</si>
  <si>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</si>
  <si>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</si>
  <si>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</si>
  <si>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</si>
  <si>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</si>
  <si>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</si>
  <si>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</si>
  <si>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</si>
  <si>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</si>
  <si>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</si>
  <si>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</si>
  <si>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</si>
  <si>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</si>
  <si>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</si>
  <si>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</si>
  <si>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</si>
  <si>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</si>
  <si>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</si>
  <si>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</si>
  <si>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</si>
  <si>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</si>
  <si>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</si>
  <si>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</si>
  <si>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</si>
  <si>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</si>
  <si>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</si>
  <si>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</si>
  <si>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</si>
  <si>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</si>
  <si>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</si>
  <si>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</si>
  <si>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</si>
  <si>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</si>
  <si>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</si>
  <si>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</si>
  <si>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</si>
  <si>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</si>
  <si>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</si>
  <si>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</si>
  <si>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</si>
  <si>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</si>
  <si>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</si>
  <si>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</si>
  <si>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</si>
  <si>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</si>
  <si>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</si>
  <si>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</si>
  <si>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</si>
  <si>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</si>
  <si>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</si>
  <si>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</si>
  <si>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</si>
  <si>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</si>
  <si>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</si>
  <si>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</si>
  <si>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</si>
  <si>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</si>
  <si>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</si>
  <si>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</si>
  <si>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</si>
  <si>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</si>
  <si>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</si>
  <si>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</si>
  <si>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</si>
  <si>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</si>
  <si>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</si>
  <si>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</si>
  <si>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</si>
  <si>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</si>
  <si>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</si>
  <si>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</si>
  <si>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</si>
  <si>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</si>
  <si>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</si>
  <si>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</si>
  <si>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</si>
  <si>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</si>
  <si>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</si>
  <si>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</si>
  <si>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</si>
  <si>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</si>
  <si>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</si>
  <si>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</si>
  <si>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</si>
  <si>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</si>
  <si>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</si>
  <si>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</si>
  <si>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</si>
  <si>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</si>
  <si>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</si>
  <si>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</si>
  <si>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</si>
  <si>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</si>
  <si>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</si>
  <si>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</si>
  <si>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</si>
  <si>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</si>
  <si>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</si>
  <si>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</si>
  <si>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</si>
  <si>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</si>
  <si>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</si>
  <si>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</si>
  <si>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</si>
  <si>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</si>
  <si>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</si>
  <si>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</si>
  <si>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</si>
  <si>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</si>
  <si>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</si>
  <si>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</si>
  <si>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</si>
  <si>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</si>
  <si>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</si>
  <si>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</si>
  <si>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</si>
  <si>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</si>
  <si>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</si>
  <si>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</si>
  <si>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</si>
  <si>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</si>
  <si>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</si>
  <si>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</si>
  <si>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</si>
  <si>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</si>
  <si>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</si>
  <si>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</si>
  <si>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</si>
  <si>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</si>
  <si>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</si>
  <si>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</si>
  <si>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</si>
  <si>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</si>
  <si>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</si>
  <si>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</si>
  <si>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</si>
  <si>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</si>
  <si>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</si>
  <si>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</si>
  <si>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</si>
  <si>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</si>
  <si>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</si>
  <si>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</si>
  <si>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</si>
  <si>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</si>
  <si>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</si>
  <si>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</si>
  <si>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</si>
  <si>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</si>
  <si>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</si>
  <si>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</si>
  <si>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</si>
  <si>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</si>
  <si>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</si>
  <si>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</si>
  <si>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</si>
  <si>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</si>
  <si>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</si>
  <si>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</si>
  <si>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</si>
  <si>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</si>
  <si>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</si>
  <si>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</si>
  <si>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</si>
  <si>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</si>
  <si>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</si>
  <si>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</si>
  <si>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</si>
  <si>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</si>
  <si>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</si>
  <si>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</si>
  <si>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</si>
  <si>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</si>
  <si>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</si>
  <si>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</si>
  <si>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</si>
  <si>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</si>
  <si>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</si>
  <si>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</si>
  <si>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</si>
  <si>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</si>
  <si>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</si>
  <si>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</si>
  <si>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</si>
  <si>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</si>
  <si>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</si>
  <si>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</si>
  <si>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</si>
  <si>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</si>
  <si>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</si>
  <si>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</si>
  <si>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</si>
  <si>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</si>
  <si>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</si>
  <si>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</si>
  <si>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</si>
  <si>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</si>
  <si>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</si>
  <si>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</si>
  <si>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</si>
  <si>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</si>
  <si>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</si>
  <si>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</si>
  <si>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</si>
  <si>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</si>
  <si>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</si>
  <si>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</si>
  <si>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</si>
  <si>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</si>
  <si>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</si>
  <si>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</si>
  <si>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</si>
  <si>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</si>
  <si>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</si>
  <si>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</si>
  <si>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</si>
  <si>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</si>
  <si>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</si>
  <si>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</si>
  <si>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</si>
  <si>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</si>
  <si>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</si>
  <si>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</si>
  <si>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</si>
  <si>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</si>
  <si>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</si>
  <si>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</si>
  <si>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</si>
  <si>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</si>
  <si>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</si>
  <si>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</si>
  <si>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</si>
  <si>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</si>
  <si>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</si>
  <si>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</si>
  <si>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</si>
  <si>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</si>
  <si>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</si>
  <si>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</si>
  <si>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</si>
  <si>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</si>
  <si>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</si>
  <si>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</si>
  <si>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</si>
  <si>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</si>
  <si>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</si>
  <si>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</si>
  <si>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</si>
  <si>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</si>
  <si>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</si>
  <si>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</si>
  <si>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</si>
  <si>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</si>
  <si>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</si>
  <si>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</si>
  <si>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</si>
  <si>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</si>
  <si>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</si>
  <si>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</si>
  <si>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</si>
  <si>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</si>
  <si>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</si>
  <si>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</si>
  <si>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</si>
  <si>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</si>
  <si>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</si>
  <si>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</si>
  <si>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</si>
  <si>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</si>
  <si>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</si>
  <si>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</si>
  <si>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</si>
  <si>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</si>
  <si>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</si>
  <si>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</si>
  <si>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</si>
  <si>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</si>
  <si>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</si>
  <si>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</si>
  <si>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</si>
  <si>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</si>
  <si>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</si>
  <si>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</si>
  <si>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</si>
  <si>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</si>
  <si>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</si>
  <si>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</si>
  <si>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</si>
  <si>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</si>
  <si>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</si>
  <si>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</si>
  <si>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</si>
  <si>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</si>
  <si>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</si>
  <si>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</si>
  <si>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</si>
  <si>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</si>
  <si>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</si>
  <si>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</si>
  <si>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</si>
  <si>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</si>
  <si>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</si>
  <si>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</si>
  <si>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</si>
  <si>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</si>
  <si>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</si>
  <si>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</si>
  <si>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</si>
  <si>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</si>
  <si>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</si>
  <si>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</si>
  <si>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</si>
  <si>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</si>
  <si>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</si>
  <si>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</si>
  <si>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</si>
  <si>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</si>
  <si>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</si>
  <si>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</si>
  <si>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</si>
  <si>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</si>
  <si>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</si>
  <si>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</si>
  <si>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</si>
  <si>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</si>
  <si>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</si>
  <si>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</si>
  <si>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</si>
  <si>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</si>
  <si>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</si>
  <si>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</si>
  <si>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</si>
  <si>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</si>
  <si>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</si>
  <si>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</si>
  <si>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</si>
  <si>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</si>
  <si>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</si>
  <si>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</si>
  <si>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</si>
  <si>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</si>
  <si>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</si>
  <si>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</si>
  <si>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</si>
  <si>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</si>
  <si>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</si>
  <si>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</si>
  <si>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</si>
  <si>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</si>
  <si>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</si>
  <si>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</si>
  <si>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</si>
  <si>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</si>
  <si>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</si>
  <si>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</si>
  <si>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</si>
  <si>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</si>
  <si>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</si>
  <si>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</si>
  <si>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</si>
  <si>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</si>
  <si>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</si>
  <si>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</si>
  <si>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</si>
  <si>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</si>
  <si>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</si>
  <si>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</si>
  <si>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</si>
  <si>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</si>
  <si>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</si>
  <si>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</si>
  <si>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</si>
  <si>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</si>
  <si>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</si>
  <si>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</si>
  <si>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</si>
  <si>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</si>
  <si>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</si>
  <si>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</si>
  <si>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</si>
  <si>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</si>
  <si>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</si>
  <si>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</si>
  <si>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</si>
  <si>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</si>
  <si>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</si>
  <si>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</si>
  <si>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</si>
  <si>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</si>
  <si>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</si>
  <si>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</si>
  <si>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</si>
  <si>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</si>
  <si>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</si>
  <si>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</si>
  <si>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</si>
  <si>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</si>
  <si>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</si>
  <si>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</si>
  <si>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</si>
  <si>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</si>
  <si>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</si>
  <si>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</si>
  <si>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</si>
  <si>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</si>
  <si>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</si>
  <si>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</si>
  <si>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</si>
  <si>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</si>
  <si>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</si>
  <si>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</si>
  <si>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</si>
  <si>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</si>
  <si>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</si>
  <si>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</si>
  <si>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</si>
  <si>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</si>
  <si>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</si>
  <si>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</si>
  <si>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</si>
  <si>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</si>
  <si>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</si>
  <si>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</si>
  <si>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</si>
  <si>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</si>
  <si>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</si>
  <si>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</si>
  <si>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</si>
  <si>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</si>
  <si>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</si>
  <si>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</si>
  <si>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</si>
  <si>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</si>
  <si>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</si>
  <si>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</si>
  <si>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</si>
  <si>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</si>
  <si>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</si>
  <si>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</si>
  <si>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</si>
  <si>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</si>
  <si>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</si>
  <si>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</si>
  <si>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</si>
  <si>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</si>
  <si>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</si>
  <si>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</si>
  <si>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</si>
  <si>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</si>
  <si>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</si>
  <si>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</si>
  <si>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</si>
  <si>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</si>
  <si>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</si>
  <si>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</si>
  <si>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</si>
  <si>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</si>
  <si>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</si>
  <si>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</si>
  <si>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</si>
  <si>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</si>
  <si>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</si>
  <si>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</si>
  <si>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</si>
  <si>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</si>
  <si>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</si>
  <si>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</si>
  <si>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</si>
  <si>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</si>
  <si>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</si>
  <si>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</si>
  <si>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</si>
  <si>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</si>
  <si>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</si>
  <si>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</si>
  <si>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</si>
  <si>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</si>
  <si>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</si>
  <si>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</si>
  <si>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</si>
  <si>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</si>
  <si>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</si>
  <si>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</si>
  <si>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</si>
  <si>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</si>
  <si>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</si>
  <si>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</si>
  <si>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</si>
  <si>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</si>
  <si>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</si>
  <si>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</si>
  <si>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</si>
  <si>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</si>
  <si>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</si>
  <si>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</si>
  <si>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</si>
  <si>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</si>
  <si>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</si>
  <si>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</si>
  <si>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</si>
  <si>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</si>
  <si>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</si>
  <si>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</si>
  <si>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</si>
  <si>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</si>
  <si>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</si>
  <si>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</si>
  <si>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</si>
  <si>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</si>
  <si>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</si>
  <si>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</si>
  <si>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</si>
  <si>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</si>
  <si>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</si>
  <si>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</si>
  <si>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</si>
  <si>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</si>
  <si>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</si>
  <si>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</si>
  <si>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</si>
  <si>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</si>
  <si>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</si>
  <si>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</si>
  <si>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</si>
  <si>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</si>
  <si>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</si>
  <si>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</si>
  <si>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</si>
  <si>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</si>
  <si>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</si>
  <si>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</si>
  <si>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</si>
  <si>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</si>
  <si>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</si>
  <si>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</si>
  <si>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</si>
  <si>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</si>
  <si>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</si>
  <si>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</si>
  <si>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</si>
  <si>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</si>
  <si>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</si>
  <si>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</si>
  <si>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</si>
  <si>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</si>
  <si>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</si>
  <si>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</si>
  <si>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</si>
  <si>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</si>
  <si>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</si>
  <si>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</si>
  <si>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</si>
  <si>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</si>
  <si>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</si>
  <si>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</si>
  <si>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</si>
  <si>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</si>
  <si>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</si>
  <si>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</si>
  <si>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</si>
  <si>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</si>
  <si>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</si>
  <si>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</si>
  <si>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</si>
  <si>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</si>
  <si>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</si>
  <si>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</si>
  <si>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</si>
  <si>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</si>
  <si>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</si>
  <si>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</si>
  <si>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</si>
  <si>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</si>
  <si>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</si>
  <si>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</si>
  <si>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</si>
  <si>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</si>
  <si>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</si>
  <si>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</si>
  <si>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</si>
  <si>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</si>
  <si>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</si>
  <si>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</si>
  <si>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</si>
  <si>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</si>
  <si>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</si>
  <si>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</si>
  <si>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</si>
  <si>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</si>
  <si>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</si>
  <si>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</si>
  <si>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</si>
  <si>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</si>
  <si>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</si>
  <si>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</si>
  <si>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</si>
  <si>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</si>
  <si>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</si>
  <si>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</si>
  <si>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</si>
  <si>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</si>
  <si>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</si>
  <si>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</si>
  <si>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</si>
  <si>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</si>
  <si>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</si>
  <si>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</si>
  <si>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</si>
  <si>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</si>
  <si>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</si>
  <si>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</si>
  <si>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</si>
  <si>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</si>
  <si>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</si>
  <si>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</si>
  <si>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</si>
  <si>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</si>
  <si>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</si>
  <si>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</si>
  <si>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</si>
  <si>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</si>
  <si>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</si>
  <si>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</si>
  <si>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</si>
  <si>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</si>
  <si>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</si>
  <si>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</si>
  <si>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</si>
  <si>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</si>
  <si>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</si>
  <si>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</si>
  <si>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</si>
  <si>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</si>
  <si>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</si>
  <si>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</si>
  <si>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</si>
  <si>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</si>
  <si>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</si>
  <si>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</si>
  <si>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</si>
  <si>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</si>
  <si>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</si>
  <si>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</si>
  <si>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</si>
  <si>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</si>
  <si>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</si>
  <si>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</si>
  <si>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</si>
  <si>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</si>
  <si>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</si>
  <si>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</si>
  <si>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</si>
  <si>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</si>
  <si>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</si>
  <si>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</si>
  <si>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</si>
  <si>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</si>
  <si>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</si>
  <si>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</si>
  <si>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</si>
  <si>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</si>
  <si>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</si>
  <si>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</si>
  <si>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</si>
  <si>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</si>
  <si>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</si>
  <si>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</si>
  <si>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</si>
  <si>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</si>
  <si>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</si>
  <si>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</si>
  <si>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</si>
  <si>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</si>
  <si>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</si>
  <si>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</si>
  <si>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</si>
  <si>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</si>
  <si>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</si>
  <si>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</si>
  <si>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</si>
  <si>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</si>
  <si>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</si>
  <si>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</si>
  <si>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</si>
  <si>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</si>
  <si>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</si>
  <si>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</si>
  <si>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</si>
  <si>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</si>
  <si>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</si>
  <si>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</si>
  <si>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</si>
  <si>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</si>
  <si>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</si>
  <si>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</si>
  <si>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</si>
  <si>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</si>
  <si>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</si>
  <si>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</si>
  <si>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</si>
  <si>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</si>
  <si>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</si>
  <si>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</si>
  <si>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</si>
  <si>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</si>
  <si>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</si>
  <si>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</si>
  <si>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</si>
  <si>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</si>
  <si>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</si>
  <si>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</si>
  <si>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</si>
  <si>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</si>
  <si>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</si>
  <si>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</si>
  <si>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</si>
  <si>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</si>
  <si>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</si>
  <si>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</si>
  <si>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</si>
  <si>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</si>
  <si>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</si>
  <si>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</si>
  <si>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</si>
  <si>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</si>
  <si>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</si>
  <si>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</si>
  <si>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</si>
  <si>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</si>
  <si>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</si>
  <si>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</si>
  <si>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</si>
  <si>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</si>
  <si>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</si>
  <si>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</si>
  <si>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</si>
  <si>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</si>
  <si>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</si>
  <si>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</si>
  <si>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</si>
  <si>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</si>
  <si>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</si>
  <si>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</si>
  <si>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</si>
  <si>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</si>
  <si>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</si>
  <si>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</si>
  <si>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</si>
  <si>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</si>
  <si>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</si>
  <si>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</si>
  <si>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</si>
  <si>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</si>
  <si>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</si>
  <si>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</si>
  <si>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</si>
  <si>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</si>
  <si>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</si>
  <si>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</si>
  <si>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</si>
  <si>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</si>
  <si>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</si>
  <si>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</si>
  <si>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</si>
  <si>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</si>
  <si>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</si>
  <si>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</si>
  <si>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</si>
  <si>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</si>
  <si>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</si>
  <si>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</si>
  <si>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</si>
  <si>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</si>
  <si>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</si>
  <si>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</si>
  <si>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</si>
  <si>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</si>
  <si>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</si>
  <si>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</si>
  <si>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</si>
  <si>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</si>
  <si>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</si>
  <si>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</si>
  <si>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</si>
  <si>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</si>
  <si>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</si>
  <si>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</si>
  <si>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</si>
  <si>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</si>
  <si>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</si>
  <si>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</si>
  <si>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</si>
  <si>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</si>
  <si>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</si>
  <si>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</si>
  <si>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</si>
  <si>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</si>
  <si>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</si>
  <si>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</si>
  <si>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</si>
  <si>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</si>
  <si>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</si>
  <si>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</si>
  <si>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</si>
  <si>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</si>
  <si>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</si>
  <si>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</si>
  <si>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</si>
  <si>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</si>
  <si>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</si>
  <si>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</si>
  <si>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</si>
  <si>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</si>
  <si>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</si>
  <si>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</si>
  <si>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</si>
  <si>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</si>
  <si>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</si>
  <si>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</si>
  <si>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</si>
  <si>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</si>
  <si>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</si>
  <si>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</si>
  <si>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</si>
  <si>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</si>
  <si>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</si>
  <si>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</si>
  <si>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</si>
  <si>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</si>
  <si>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</si>
  <si>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</si>
  <si>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</si>
  <si>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</si>
  <si>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</si>
  <si>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</si>
  <si>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</si>
  <si>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</si>
  <si>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</si>
  <si>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</si>
  <si>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</si>
  <si>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</si>
  <si>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</si>
  <si>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</si>
  <si>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</si>
  <si>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</si>
  <si>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</si>
  <si>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</si>
  <si>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</si>
  <si>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</si>
  <si>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</si>
  <si>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</si>
  <si>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</si>
  <si>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</si>
  <si>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</si>
  <si>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</si>
  <si>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</si>
  <si>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</si>
  <si>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</si>
  <si>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</si>
  <si>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</si>
  <si>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</si>
  <si>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</si>
  <si>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</si>
  <si>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</si>
  <si>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</si>
  <si>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</si>
  <si>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</si>
  <si>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</si>
  <si>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</si>
  <si>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</si>
  <si>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</si>
  <si>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</si>
  <si>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</si>
  <si>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</si>
  <si>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</si>
  <si>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</si>
  <si>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</si>
  <si>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</si>
  <si>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</si>
  <si>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</si>
  <si>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</si>
  <si>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</si>
  <si>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</si>
  <si>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</si>
  <si>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</si>
  <si>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</si>
  <si>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</si>
  <si>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</si>
  <si>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</si>
  <si>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</si>
  <si>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</si>
  <si>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</si>
  <si>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</si>
  <si>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</si>
  <si>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</si>
  <si>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</si>
  <si>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</si>
  <si>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</si>
  <si>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</si>
  <si>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</si>
  <si>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</si>
  <si>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</si>
  <si>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</si>
  <si>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</si>
  <si>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</si>
  <si>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</si>
  <si>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</si>
  <si>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</si>
  <si>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</si>
  <si>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</si>
  <si>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</si>
  <si>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</si>
  <si>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</si>
  <si>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</si>
  <si>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</si>
  <si>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</si>
  <si>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</si>
  <si>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</si>
  <si>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</si>
  <si>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</si>
  <si>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</si>
  <si>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</si>
  <si>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</si>
  <si>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</si>
  <si>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</si>
  <si>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</si>
  <si>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</si>
  <si>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</si>
  <si>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</si>
  <si>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</si>
  <si>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</si>
  <si>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</si>
  <si>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</si>
  <si>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</si>
  <si>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</si>
  <si>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</si>
  <si>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</si>
  <si>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</si>
  <si>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</si>
  <si>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</si>
  <si>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</si>
  <si>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</si>
  <si>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</si>
  <si>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</si>
  <si>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</si>
  <si>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</si>
  <si>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</si>
  <si>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</si>
  <si>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</si>
  <si>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</si>
  <si>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</si>
  <si>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</si>
  <si>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</si>
  <si>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</si>
  <si>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</si>
  <si>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</si>
  <si>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</si>
  <si>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</si>
  <si>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</si>
  <si>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</si>
  <si>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</si>
  <si>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</si>
  <si>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</si>
  <si>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</si>
  <si>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</si>
  <si>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</si>
  <si>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</si>
  <si>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</si>
  <si>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</si>
  <si>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</si>
  <si>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</si>
  <si>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</si>
  <si>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</si>
  <si>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</si>
  <si>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</si>
  <si>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</si>
  <si>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</si>
  <si>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</si>
  <si>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</si>
  <si>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</si>
  <si>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</si>
  <si>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</si>
  <si>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</si>
  <si>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</si>
  <si>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</si>
  <si>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</si>
  <si>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</si>
  <si>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</si>
  <si>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</si>
  <si>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</si>
  <si>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</si>
  <si>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</si>
  <si>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</si>
  <si>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</si>
  <si>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</si>
  <si>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</si>
  <si>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</si>
  <si>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</si>
  <si>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</si>
  <si>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</si>
  <si>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</si>
  <si>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</si>
  <si>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</si>
  <si>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</si>
  <si>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</si>
  <si>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</si>
  <si>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</si>
  <si>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</si>
  <si>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</si>
  <si>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</si>
  <si>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</si>
  <si>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</si>
  <si>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</si>
  <si>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</si>
  <si>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</si>
  <si>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</si>
  <si>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</si>
  <si>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</si>
  <si>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</si>
  <si>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</si>
  <si>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</si>
  <si>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</si>
  <si>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</si>
  <si>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</si>
  <si>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</si>
  <si>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</si>
  <si>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</si>
  <si>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</si>
  <si>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</si>
  <si>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</si>
  <si>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</si>
  <si>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</si>
  <si>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</si>
  <si>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</si>
  <si>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</si>
  <si>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</si>
  <si>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</si>
  <si>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</si>
  <si>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</si>
  <si>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</si>
  <si>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</si>
  <si>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</si>
  <si>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</si>
  <si>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</si>
  <si>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</si>
  <si>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</si>
  <si>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</si>
  <si>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</si>
  <si>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</si>
  <si>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</si>
  <si>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</si>
  <si>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</si>
  <si>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</si>
  <si>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</si>
  <si>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</si>
  <si>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</si>
  <si>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</si>
  <si>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</si>
  <si>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</si>
  <si>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</si>
  <si>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</si>
  <si>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</si>
  <si>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</si>
  <si>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</si>
  <si>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</si>
  <si>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</si>
  <si>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</si>
  <si>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</si>
  <si>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</si>
  <si>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</si>
  <si>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</si>
  <si>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</si>
  <si>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</si>
  <si>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</si>
  <si>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</si>
  <si>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</si>
  <si>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</si>
  <si>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</si>
  <si>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</si>
  <si>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</si>
  <si>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</si>
  <si>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</si>
  <si>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</si>
  <si>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</si>
  <si>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</si>
  <si>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</si>
  <si>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</si>
  <si>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</si>
  <si>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</si>
  <si>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</si>
  <si>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</si>
  <si>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</si>
  <si>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</si>
  <si>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</si>
  <si>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</si>
  <si>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</si>
  <si>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</si>
  <si>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</si>
  <si>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</si>
  <si>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</si>
  <si>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</si>
  <si>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</si>
  <si>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</si>
  <si>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</si>
  <si>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</si>
  <si>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</si>
  <si>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</si>
  <si>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</si>
  <si>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</si>
  <si>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</si>
  <si>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</si>
  <si>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</si>
  <si>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</si>
  <si>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</si>
  <si>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</si>
  <si>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</si>
  <si>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</si>
  <si>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</si>
  <si>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</si>
  <si>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</si>
  <si>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</si>
  <si>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</si>
  <si>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</si>
  <si>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</si>
  <si>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</si>
  <si>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</si>
  <si>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</si>
  <si>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</si>
  <si>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</si>
  <si>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</si>
  <si>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</si>
  <si>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</si>
  <si>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</si>
  <si>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</si>
  <si>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</si>
  <si>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</si>
  <si>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</si>
  <si>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</si>
  <si>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</si>
  <si>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</si>
  <si>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</si>
  <si>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</si>
  <si>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</si>
  <si>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</si>
  <si>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</si>
  <si>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</si>
  <si>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</si>
  <si>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</si>
  <si>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</si>
  <si>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</si>
  <si>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</si>
  <si>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</si>
  <si>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</si>
  <si>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</si>
  <si>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</si>
  <si>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</si>
  <si>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</si>
  <si>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</si>
  <si>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</si>
  <si>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</si>
  <si>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</si>
  <si>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</si>
  <si>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</si>
  <si>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</si>
  <si>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</si>
  <si>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</si>
  <si>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</si>
  <si>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</si>
  <si>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</si>
  <si>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</si>
  <si>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</si>
  <si>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</si>
  <si>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</si>
  <si>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</si>
  <si>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</si>
  <si>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</si>
  <si>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</si>
  <si>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</si>
  <si>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</si>
  <si>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</si>
  <si>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</si>
  <si>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</si>
  <si>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</si>
  <si>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</si>
  <si>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</si>
  <si>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</si>
  <si>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</si>
  <si>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</si>
  <si>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</si>
  <si>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</si>
  <si>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</si>
  <si>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</si>
  <si>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</si>
  <si>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</si>
  <si>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</si>
  <si>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</si>
  <si>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</si>
  <si>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</si>
  <si>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</si>
  <si>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</si>
  <si>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</si>
  <si>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</si>
  <si>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</si>
  <si>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</si>
  <si>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</si>
  <si>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</si>
  <si>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</si>
  <si>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</si>
  <si>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</si>
  <si>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</si>
  <si>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</si>
  <si>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</si>
  <si>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</si>
  <si>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</si>
  <si>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</si>
  <si>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</si>
  <si>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</si>
  <si>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</si>
  <si>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</si>
  <si>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</si>
  <si>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</si>
  <si>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</si>
  <si>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</si>
  <si>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</si>
  <si>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</si>
  <si>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</si>
  <si>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</si>
  <si>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</si>
  <si>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</si>
  <si>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</si>
  <si>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</si>
  <si>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</si>
  <si>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</si>
  <si>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</si>
  <si>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</si>
  <si>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</si>
  <si>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</si>
  <si>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</si>
  <si>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</si>
  <si>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</si>
  <si>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</si>
  <si>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</si>
  <si>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</si>
  <si>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</si>
  <si>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</si>
  <si>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</si>
  <si>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</si>
  <si>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</si>
  <si>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</si>
  <si>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</si>
  <si>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</si>
  <si>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</si>
  <si>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</si>
  <si>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</si>
  <si>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</si>
  <si>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</si>
  <si>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</si>
  <si>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</si>
  <si>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</si>
  <si>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</si>
  <si>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</si>
  <si>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</si>
  <si>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</si>
  <si>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</si>
  <si>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</si>
  <si>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</si>
  <si>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</si>
  <si>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</si>
  <si>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</si>
  <si>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</si>
  <si>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</si>
  <si>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</si>
  <si>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</si>
  <si>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</si>
  <si>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</si>
  <si>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</si>
  <si>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</si>
  <si>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</si>
  <si>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</si>
  <si>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</si>
  <si>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</si>
  <si>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</si>
  <si>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</si>
  <si>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</si>
  <si>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</si>
  <si>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</si>
  <si>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</si>
  <si>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</si>
  <si>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</si>
  <si>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</si>
  <si>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</si>
  <si>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</si>
  <si>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</si>
  <si>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</si>
  <si>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</si>
  <si>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</si>
  <si>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</si>
  <si>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</si>
  <si>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</si>
  <si>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</si>
  <si>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</si>
  <si>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</si>
  <si>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</si>
  <si>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</si>
  <si>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</si>
  <si>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</si>
  <si>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</si>
  <si>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</si>
  <si>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</si>
  <si>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</si>
  <si>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</si>
  <si>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</si>
  <si>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</si>
  <si>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</si>
  <si>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</si>
  <si>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</si>
  <si>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</si>
  <si>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</si>
  <si>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</si>
  <si>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</si>
  <si>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</si>
  <si>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</si>
  <si>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</si>
  <si>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</si>
  <si>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</si>
  <si>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</si>
  <si>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</si>
  <si>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</si>
  <si>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</si>
  <si>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</si>
  <si>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</si>
  <si>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</si>
  <si>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</si>
  <si>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</si>
  <si>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</si>
  <si>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</si>
  <si>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</si>
  <si>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</si>
  <si>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</si>
  <si>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</si>
  <si>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</si>
  <si>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</si>
  <si>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</si>
  <si>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</si>
  <si>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</si>
  <si>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</si>
  <si>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</si>
  <si>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</si>
  <si>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</si>
  <si>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</si>
  <si>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</si>
  <si>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</si>
  <si>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</si>
  <si>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</si>
  <si>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</si>
  <si>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</si>
  <si>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</si>
  <si>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</si>
  <si>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</si>
  <si>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</si>
  <si>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</si>
  <si>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</si>
  <si>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</si>
  <si>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</si>
  <si>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</si>
  <si>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</si>
  <si>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</si>
  <si>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</si>
  <si>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</si>
  <si>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</si>
  <si>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</si>
  <si>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</si>
  <si>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</si>
  <si>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</si>
  <si>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</si>
  <si>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</si>
  <si>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</si>
  <si>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</si>
  <si>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</si>
  <si>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</si>
  <si>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</si>
  <si>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</si>
  <si>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</si>
  <si>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</si>
  <si>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</si>
  <si>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</si>
  <si>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</si>
  <si>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</si>
  <si>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</si>
  <si>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</si>
  <si>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</si>
  <si>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</si>
  <si>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</si>
  <si>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</si>
  <si>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</si>
  <si>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</si>
  <si>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</si>
  <si>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</si>
  <si>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</si>
  <si>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</si>
  <si>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</si>
  <si>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</si>
  <si>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</si>
  <si>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</si>
  <si>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</si>
  <si>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</si>
  <si>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</si>
  <si>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</si>
  <si>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</si>
  <si>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</si>
  <si>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</si>
  <si>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</si>
  <si>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</si>
  <si>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</si>
  <si>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</si>
  <si>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</si>
  <si>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</si>
  <si>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</si>
  <si>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</si>
  <si>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</si>
  <si>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</si>
  <si>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</si>
  <si>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</si>
  <si>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</si>
  <si>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</si>
  <si>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</si>
  <si>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</si>
  <si>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</si>
  <si>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</si>
  <si>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</si>
  <si>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</si>
  <si>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</si>
  <si>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</si>
  <si>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</si>
  <si>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</si>
  <si>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</si>
  <si>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</si>
  <si>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</si>
  <si>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</si>
  <si>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</si>
  <si>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</si>
  <si>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</si>
  <si>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</si>
  <si>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</si>
  <si>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</si>
  <si>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</si>
  <si>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</si>
  <si>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</si>
  <si>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</si>
  <si>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</si>
  <si>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</si>
  <si>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</si>
  <si>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</si>
  <si>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</si>
  <si>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</si>
  <si>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</si>
  <si>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</si>
  <si>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</si>
  <si>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</si>
  <si>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</si>
  <si>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</si>
  <si>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</si>
  <si>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</si>
  <si>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</si>
  <si>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</si>
  <si>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</si>
  <si>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</si>
  <si>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</si>
  <si>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</si>
  <si>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</si>
  <si>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</si>
  <si>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</si>
  <si>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</si>
  <si>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</si>
  <si>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</si>
  <si>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</si>
  <si>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</si>
  <si>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</si>
  <si>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</si>
  <si>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</si>
  <si>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</si>
  <si>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</si>
  <si>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</si>
  <si>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</si>
  <si>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</si>
  <si>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</si>
  <si>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</si>
  <si>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</si>
  <si>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</si>
  <si>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</si>
  <si>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</si>
  <si>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</si>
  <si>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</si>
  <si>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</si>
  <si>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</si>
  <si>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</si>
  <si>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</si>
  <si>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</si>
  <si>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</si>
  <si>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</si>
  <si>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</si>
  <si>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</si>
  <si>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</si>
  <si>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</si>
  <si>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</si>
  <si>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</si>
  <si>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</si>
  <si>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</si>
  <si>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</si>
  <si>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</si>
  <si>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</si>
  <si>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</si>
  <si>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</si>
  <si>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</si>
  <si>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</si>
  <si>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</si>
  <si>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</si>
  <si>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</si>
  <si>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</si>
  <si>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</si>
  <si>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</si>
  <si>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</si>
  <si>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</si>
  <si>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</si>
  <si>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</si>
  <si>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</si>
  <si>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</si>
  <si>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</si>
  <si>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</si>
  <si>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</si>
  <si>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</si>
  <si>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</si>
  <si>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</si>
  <si>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</si>
  <si>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</si>
  <si>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</si>
  <si>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</si>
  <si>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</si>
  <si>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</si>
  <si>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</si>
  <si>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</si>
  <si>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</si>
  <si>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</si>
  <si>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</si>
  <si>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</si>
  <si>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</si>
  <si>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</si>
  <si>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</si>
  <si>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</si>
  <si>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</si>
  <si>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</si>
  <si>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</si>
  <si>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</si>
  <si>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</si>
  <si>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</si>
  <si>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</si>
  <si>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</si>
  <si>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</si>
  <si>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</si>
  <si>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</si>
  <si>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</si>
  <si>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</si>
  <si>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</si>
  <si>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</si>
  <si>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</si>
  <si>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</si>
  <si>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</si>
  <si>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</si>
  <si>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</si>
  <si>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</si>
  <si>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</si>
  <si>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</si>
  <si>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</si>
  <si>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</si>
  <si>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</si>
  <si>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</si>
  <si>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</si>
  <si>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</si>
  <si>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</si>
  <si>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</si>
  <si>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</si>
  <si>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</si>
  <si>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</si>
  <si>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</si>
  <si>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</si>
  <si>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</si>
  <si>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</si>
  <si>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</si>
  <si>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</si>
  <si>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</si>
  <si>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</si>
  <si>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</si>
  <si>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</si>
  <si>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</si>
  <si>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</si>
  <si>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</si>
  <si>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</si>
  <si>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</si>
  <si>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</si>
  <si>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</si>
  <si>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</si>
  <si>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</si>
  <si>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</si>
  <si>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</si>
  <si>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</si>
  <si>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</si>
  <si>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</si>
  <si>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</si>
  <si>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</si>
  <si>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</si>
  <si>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</si>
  <si>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</si>
  <si>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</si>
  <si>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</si>
  <si>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</si>
  <si>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</si>
  <si>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</si>
  <si>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</si>
  <si>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</si>
  <si>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</si>
  <si>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</si>
  <si>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</si>
  <si>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</si>
  <si>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</si>
  <si>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</si>
  <si>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</si>
  <si>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</si>
  <si>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</si>
  <si>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</si>
  <si>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</si>
  <si>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</si>
  <si>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</si>
  <si>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</si>
  <si>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</si>
  <si>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</si>
  <si>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</si>
  <si>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</si>
  <si>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</si>
  <si>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</si>
  <si>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</si>
  <si>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</si>
  <si>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</si>
  <si>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</si>
  <si>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</si>
  <si>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</si>
  <si>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</si>
  <si>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</si>
  <si>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</si>
  <si>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</si>
  <si>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</si>
  <si>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</si>
  <si>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</si>
  <si>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</si>
  <si>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</si>
  <si>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</si>
  <si>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</si>
  <si>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</si>
  <si>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</si>
  <si>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</si>
  <si>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</si>
  <si>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</si>
  <si>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</si>
  <si>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</si>
  <si>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</si>
  <si>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</si>
  <si>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</si>
  <si>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</si>
  <si>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</si>
  <si>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</si>
  <si>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</si>
  <si>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</si>
  <si>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</si>
  <si>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</si>
  <si>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</si>
  <si>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</si>
  <si>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</si>
  <si>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</si>
  <si>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</si>
  <si>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</si>
  <si>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</si>
  <si>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</si>
  <si>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</si>
  <si>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</si>
  <si>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</si>
  <si>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</si>
  <si>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</si>
  <si>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</si>
  <si>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</si>
  <si>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</si>
  <si>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</si>
  <si>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</si>
  <si>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</si>
  <si>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</si>
  <si>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</si>
  <si>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</si>
  <si>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</si>
  <si>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</si>
  <si>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</si>
  <si>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</si>
  <si>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</si>
  <si>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</si>
  <si>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</si>
  <si>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</si>
  <si>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</si>
  <si>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</si>
  <si>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</si>
  <si>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</si>
  <si>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</si>
  <si>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</si>
  <si>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</si>
  <si>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</si>
  <si>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</si>
  <si>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</si>
  <si>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</si>
  <si>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</si>
  <si>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</si>
  <si>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</si>
  <si>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</si>
  <si>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</si>
  <si>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</si>
  <si>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</si>
  <si>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</si>
  <si>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</si>
  <si>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</si>
  <si>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</si>
  <si>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</si>
  <si>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</si>
  <si>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</si>
  <si>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</si>
  <si>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</si>
  <si>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</si>
  <si>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</si>
  <si>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</si>
  <si>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</si>
  <si>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</si>
  <si>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</si>
  <si>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</si>
  <si>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</si>
  <si>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</si>
  <si>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</si>
  <si>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</si>
  <si>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</si>
  <si>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</si>
  <si>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</si>
  <si>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</si>
  <si>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</si>
  <si>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</si>
  <si>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</si>
  <si>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</si>
  <si>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</si>
  <si>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</si>
  <si>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</si>
  <si>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</si>
  <si>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</si>
  <si>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</si>
  <si>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</si>
  <si>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</si>
  <si>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</si>
  <si>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</si>
  <si>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</si>
  <si>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</si>
  <si>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</si>
  <si>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</si>
  <si>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</si>
  <si>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</si>
  <si>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</si>
  <si>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</si>
  <si>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</si>
  <si>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</si>
  <si>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</si>
  <si>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</si>
  <si>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</si>
  <si>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</si>
  <si>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</si>
  <si>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</si>
  <si>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</si>
  <si>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</si>
  <si>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</si>
  <si>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</si>
  <si>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</si>
  <si>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</si>
  <si>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</si>
  <si>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</si>
  <si>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</si>
  <si>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</si>
  <si>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</si>
  <si>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</si>
  <si>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</si>
  <si>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</si>
  <si>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</si>
  <si>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</si>
  <si>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</si>
  <si>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</si>
  <si>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</si>
  <si>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</si>
  <si>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</si>
  <si>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</si>
  <si>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</si>
  <si>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</si>
  <si>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</si>
  <si>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</si>
  <si>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</si>
  <si>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</si>
  <si>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</si>
  <si>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</si>
  <si>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</si>
  <si>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</si>
  <si>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</si>
  <si>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</si>
  <si>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</si>
  <si>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</si>
  <si>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</si>
  <si>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</si>
  <si>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</si>
  <si>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</si>
  <si>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</si>
  <si>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</si>
  <si>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</si>
  <si>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</si>
  <si>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</si>
  <si>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</si>
  <si>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</si>
  <si>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</si>
  <si>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</si>
  <si>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</si>
  <si>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</si>
  <si>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</si>
  <si>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</si>
  <si>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</si>
  <si>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</si>
  <si>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</si>
  <si>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</si>
  <si>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</si>
  <si>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</si>
  <si>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</si>
  <si>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</si>
  <si>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</si>
  <si>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</si>
  <si>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</si>
  <si>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</si>
  <si>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</si>
  <si>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</si>
  <si>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</si>
  <si>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</si>
  <si>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</si>
  <si>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</si>
  <si>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</si>
  <si>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</si>
  <si>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</si>
  <si>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</si>
  <si>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</si>
  <si>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</si>
  <si>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</si>
  <si>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</si>
  <si>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</si>
  <si>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</si>
  <si>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</si>
  <si>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</si>
  <si>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</si>
  <si>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</si>
  <si>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</si>
  <si>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</si>
  <si>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</si>
  <si>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</si>
  <si>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</si>
  <si>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</si>
  <si>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</si>
  <si>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</si>
  <si>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</si>
  <si>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</si>
  <si>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</si>
  <si>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</si>
  <si>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</si>
  <si>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</si>
  <si>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</si>
  <si>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</si>
  <si>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</si>
  <si>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</si>
  <si>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</si>
  <si>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</si>
  <si>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</si>
  <si>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</si>
  <si>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</si>
  <si>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</si>
  <si>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</si>
  <si>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</si>
  <si>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</si>
  <si>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</si>
  <si>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</si>
  <si>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</si>
  <si>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</si>
  <si>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</si>
  <si>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</si>
  <si>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</si>
  <si>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</si>
  <si>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</si>
  <si>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</si>
  <si>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</si>
  <si>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</si>
  <si>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</si>
  <si>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</si>
  <si>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</si>
  <si>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</si>
  <si>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</si>
  <si>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</si>
  <si>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</si>
  <si>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</si>
  <si>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</si>
  <si>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</si>
  <si>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</si>
  <si>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</si>
  <si>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</si>
  <si>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</si>
  <si>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</si>
  <si>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</si>
  <si>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</si>
  <si>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</si>
  <si>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</si>
  <si>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</si>
  <si>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</si>
  <si>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</si>
  <si>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</si>
  <si>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</si>
  <si>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</si>
  <si>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</si>
  <si>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</si>
  <si>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</si>
  <si>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</si>
  <si>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</si>
  <si>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</si>
  <si>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</si>
  <si>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</si>
  <si>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</si>
  <si>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</si>
  <si>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</si>
  <si>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</si>
  <si>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</si>
  <si>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</si>
  <si>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</si>
  <si>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</si>
  <si>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</si>
  <si>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</si>
  <si>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</si>
  <si>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</si>
  <si>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</si>
  <si>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</si>
  <si>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</si>
  <si>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</si>
  <si>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</si>
  <si>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</si>
  <si>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</si>
  <si>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</si>
  <si>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</si>
  <si>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</si>
  <si>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</si>
  <si>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</si>
  <si>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</si>
  <si>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</si>
  <si>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</si>
  <si>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</si>
  <si>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</si>
  <si>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</si>
  <si>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</si>
  <si>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</si>
  <si>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</si>
  <si>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</si>
  <si>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</si>
  <si>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</si>
  <si>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</si>
  <si>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</si>
  <si>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</si>
  <si>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</si>
  <si>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</si>
  <si>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</si>
  <si>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</si>
  <si>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</si>
  <si>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</si>
  <si>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</si>
  <si>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</si>
  <si>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</si>
  <si>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</si>
  <si>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</si>
  <si>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</si>
  <si>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</si>
  <si>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</si>
  <si>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</si>
  <si>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</si>
  <si>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</si>
  <si>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</si>
  <si>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</si>
  <si>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</si>
  <si>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</si>
  <si>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</si>
  <si>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</si>
  <si>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</si>
  <si>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</si>
  <si>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</si>
  <si>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</si>
  <si>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</si>
  <si>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</si>
  <si>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</si>
  <si>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</si>
  <si>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</si>
  <si>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</si>
  <si>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</si>
  <si>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</si>
  <si>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</si>
  <si>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</si>
  <si>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</si>
  <si>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</si>
  <si>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</si>
  <si>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</si>
  <si>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</si>
  <si>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</si>
  <si>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</si>
  <si>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</si>
  <si>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</si>
  <si>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</si>
  <si>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</si>
  <si>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</si>
  <si>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</si>
  <si>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</si>
  <si>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</si>
  <si>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</si>
  <si>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</si>
  <si>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</si>
  <si>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</si>
  <si>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</si>
  <si>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</si>
  <si>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</si>
  <si>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</si>
  <si>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</si>
  <si>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</si>
  <si>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</si>
  <si>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</si>
  <si>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</si>
  <si>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</si>
  <si>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</si>
  <si>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</si>
  <si>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</si>
  <si>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</si>
  <si>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</si>
  <si>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</si>
  <si>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</si>
  <si>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</si>
  <si>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</si>
  <si>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</si>
  <si>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</si>
  <si>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</si>
  <si>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</si>
  <si>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</si>
  <si>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</si>
  <si>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</si>
  <si>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</si>
  <si>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</si>
  <si>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</si>
  <si>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</si>
  <si>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</si>
  <si>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</si>
  <si>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</si>
  <si>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</si>
  <si>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</si>
  <si>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</si>
  <si>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</si>
  <si>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</si>
  <si>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</si>
  <si>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</si>
  <si>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</si>
  <si>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</si>
  <si>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</si>
  <si>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</si>
  <si>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</si>
  <si>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</si>
  <si>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</si>
  <si>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</si>
  <si>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</si>
  <si>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</si>
  <si>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</si>
  <si>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</si>
  <si>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</si>
  <si>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</si>
  <si>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</si>
  <si>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</si>
  <si>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</si>
  <si>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</si>
  <si>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</si>
  <si>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</si>
  <si>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</si>
  <si>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</si>
  <si>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</si>
  <si>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</si>
  <si>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</si>
  <si>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</si>
  <si>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</si>
  <si>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</si>
  <si>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</si>
  <si>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</si>
  <si>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</si>
  <si>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</si>
  <si>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</si>
  <si>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</si>
  <si>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</si>
  <si>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</si>
  <si>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</si>
  <si>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</si>
  <si>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</si>
  <si>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</si>
  <si>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</si>
  <si>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</si>
  <si>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</si>
  <si>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</si>
  <si>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</si>
  <si>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</si>
  <si>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</si>
  <si>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</si>
  <si>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</si>
  <si>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</si>
  <si>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</si>
  <si>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</si>
  <si>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</si>
  <si>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</si>
  <si>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</si>
  <si>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</si>
  <si>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</si>
  <si>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</si>
  <si>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</si>
  <si>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</si>
  <si>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</si>
  <si>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</si>
  <si>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</si>
  <si>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</si>
  <si>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</si>
  <si>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</si>
  <si>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</si>
  <si>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</si>
  <si>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</si>
  <si>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</si>
  <si>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</si>
  <si>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</si>
  <si>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</si>
  <si>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</si>
  <si>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</si>
  <si>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</si>
  <si>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</si>
  <si>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</si>
  <si>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</si>
  <si>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</si>
  <si>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</si>
  <si>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</si>
  <si>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</si>
  <si>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</si>
  <si>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</si>
  <si>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</si>
  <si>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</si>
  <si>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</si>
  <si>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</si>
  <si>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</si>
  <si>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</si>
  <si>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</si>
  <si>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</si>
  <si>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</si>
  <si>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</si>
  <si>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</si>
  <si>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</si>
  <si>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</si>
  <si>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</si>
  <si>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</si>
  <si>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</si>
  <si>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</si>
  <si>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</si>
  <si>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</si>
  <si>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</si>
  <si>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</si>
  <si>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</si>
  <si>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</si>
  <si>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</si>
  <si>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</si>
  <si>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</si>
  <si>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</si>
  <si>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</si>
  <si>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</si>
  <si>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</si>
  <si>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</si>
  <si>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</si>
  <si>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</si>
  <si>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</si>
  <si>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</si>
  <si>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</si>
  <si>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</si>
  <si>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</si>
  <si>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</si>
  <si>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</si>
  <si>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</si>
  <si>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</si>
  <si>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</si>
  <si>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</si>
  <si>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</si>
  <si>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</si>
  <si>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</si>
  <si>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</si>
  <si>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</si>
  <si>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</si>
  <si>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</si>
  <si>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</si>
  <si>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</si>
  <si>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</si>
  <si>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</si>
  <si>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</si>
  <si>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</si>
  <si>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</si>
  <si>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</si>
  <si>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</si>
  <si>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</si>
  <si>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</si>
  <si>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</si>
  <si>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</si>
  <si>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</si>
  <si>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</si>
  <si>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</si>
  <si>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</si>
  <si>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</si>
  <si>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</si>
  <si>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</si>
  <si>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</si>
  <si>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</si>
  <si>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</si>
  <si>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</si>
  <si>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</si>
  <si>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</si>
  <si>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</si>
  <si>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</si>
  <si>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</si>
  <si>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</si>
  <si>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</si>
  <si>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</si>
  <si>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</si>
  <si>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</si>
  <si>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</si>
  <si>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</si>
  <si>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</si>
  <si>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</si>
  <si>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</si>
  <si>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</si>
  <si>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</si>
  <si>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</si>
  <si>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</si>
  <si>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</si>
  <si>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</si>
  <si>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</si>
  <si>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</si>
  <si>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</si>
  <si>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</si>
  <si>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</si>
  <si>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</si>
  <si>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</si>
  <si>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</si>
  <si>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</si>
  <si>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</si>
  <si>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</si>
  <si>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</si>
  <si>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</si>
  <si>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</si>
  <si>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</si>
  <si>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</si>
  <si>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</si>
  <si>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</si>
  <si>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</si>
  <si>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</si>
  <si>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</si>
  <si>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</si>
  <si>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</si>
  <si>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</si>
  <si>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</si>
  <si>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</si>
  <si>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</si>
  <si>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</si>
  <si>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</si>
  <si>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</si>
  <si>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</si>
  <si>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</si>
  <si>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</si>
  <si>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</si>
  <si>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</si>
  <si>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</si>
  <si>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</si>
  <si>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</si>
  <si>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</si>
  <si>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</si>
  <si>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</si>
  <si>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</si>
  <si>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</si>
  <si>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</si>
  <si>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</si>
  <si>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</si>
  <si>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</si>
  <si>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</si>
  <si>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</si>
  <si>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</si>
  <si>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</si>
  <si>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</si>
  <si>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</si>
  <si>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</si>
  <si>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</si>
  <si>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</si>
  <si>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</si>
  <si>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</si>
  <si>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</si>
  <si>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</si>
  <si>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</si>
  <si>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</si>
  <si>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</si>
  <si>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</si>
  <si>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</si>
  <si>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</si>
  <si>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</si>
  <si>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</si>
  <si>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</si>
  <si>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</si>
  <si>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</si>
  <si>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</si>
  <si>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</si>
  <si>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</si>
  <si>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</si>
  <si>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</si>
  <si>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</si>
  <si>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</si>
  <si>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</si>
  <si>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</si>
  <si>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</si>
  <si>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</si>
  <si>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</si>
  <si>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</si>
  <si>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</si>
  <si>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</si>
  <si>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</si>
  <si>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</si>
  <si>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</si>
  <si>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</si>
  <si>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</si>
  <si>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</si>
  <si>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</si>
  <si>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</si>
  <si>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</si>
  <si>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</si>
  <si>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</si>
  <si>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</si>
  <si>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</si>
  <si>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</si>
  <si>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</si>
  <si>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</si>
  <si>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</si>
  <si>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</si>
  <si>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</si>
  <si>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</si>
  <si>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</si>
  <si>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</si>
  <si>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</si>
  <si>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</si>
  <si>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</si>
  <si>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</si>
  <si>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</si>
  <si>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</si>
  <si>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</si>
  <si>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</si>
  <si>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</si>
  <si>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</si>
  <si>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</si>
  <si>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</si>
  <si>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</si>
  <si>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</si>
  <si>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</si>
  <si>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</si>
  <si>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</si>
  <si>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</si>
  <si>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</si>
  <si>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</si>
  <si>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</si>
  <si>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</si>
  <si>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</si>
  <si>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</si>
  <si>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</si>
  <si>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</si>
  <si>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</si>
  <si>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</si>
  <si>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</si>
  <si>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</si>
  <si>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</si>
  <si>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</si>
  <si>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</si>
  <si>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</si>
  <si>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</si>
  <si>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</si>
  <si>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</si>
  <si>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</si>
  <si>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</si>
  <si>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</si>
  <si>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</si>
  <si>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</si>
  <si>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</si>
  <si>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</si>
  <si>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</si>
  <si>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</si>
  <si>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</si>
  <si>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</si>
  <si>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</si>
  <si>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</si>
  <si>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</si>
  <si>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</si>
  <si>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</si>
  <si>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</si>
  <si>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</si>
  <si>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</si>
  <si>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</si>
  <si>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</si>
  <si>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</si>
  <si>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</si>
  <si>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</si>
  <si>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</si>
  <si>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</si>
  <si>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</si>
  <si>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</si>
  <si>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</si>
  <si>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</si>
  <si>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</si>
  <si>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</si>
  <si>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</si>
  <si>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</si>
  <si>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</si>
  <si>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</si>
  <si>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</si>
  <si>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</si>
  <si>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</si>
  <si>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</si>
  <si>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</si>
  <si>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</si>
  <si>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</si>
  <si>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</si>
  <si>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</si>
  <si>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</si>
  <si>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</si>
  <si>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</si>
  <si>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</si>
  <si>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</si>
  <si>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</si>
  <si>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</si>
  <si>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</si>
  <si>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</si>
  <si>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</si>
  <si>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</si>
  <si>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</si>
  <si>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</si>
  <si>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</si>
  <si>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</si>
  <si>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</si>
  <si>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</si>
  <si>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</si>
  <si>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</si>
  <si>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</si>
  <si>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</si>
  <si>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</si>
  <si>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</si>
  <si>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</si>
  <si>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</si>
  <si>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</si>
  <si>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</si>
  <si>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</si>
  <si>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</si>
  <si>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</si>
  <si>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</si>
  <si>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</si>
  <si>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</si>
  <si>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</si>
  <si>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</si>
  <si>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</si>
  <si>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</si>
  <si>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</si>
  <si>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</si>
  <si>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</si>
  <si>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</si>
  <si>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</si>
  <si>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</si>
  <si>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</si>
  <si>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</si>
  <si>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</si>
  <si>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</si>
  <si>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</si>
  <si>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</si>
  <si>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</si>
  <si>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</si>
  <si>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</si>
  <si>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</si>
  <si>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</si>
  <si>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</si>
  <si>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</si>
  <si>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</si>
  <si>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</si>
  <si>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</si>
  <si>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</si>
  <si>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</si>
  <si>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</si>
  <si>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</si>
  <si>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</si>
  <si>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</si>
  <si>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</si>
  <si>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</si>
  <si>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</si>
  <si>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</si>
  <si>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</si>
  <si>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</si>
  <si>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</si>
  <si>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</si>
  <si>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</si>
  <si>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</si>
  <si>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</si>
  <si>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</si>
  <si>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</si>
  <si>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</si>
  <si>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</si>
  <si>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</si>
  <si>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</si>
  <si>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</si>
  <si>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</si>
  <si>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</si>
  <si>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</si>
  <si>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</si>
  <si>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</si>
  <si>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</si>
  <si>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</si>
  <si>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</si>
  <si>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</si>
  <si>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</si>
  <si>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</si>
  <si>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</si>
  <si>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</si>
  <si>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</si>
  <si>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</si>
  <si>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</si>
  <si>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</si>
  <si>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</si>
  <si>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</si>
  <si>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</si>
  <si>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</si>
  <si>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</si>
  <si>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</si>
  <si>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</si>
  <si>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</si>
  <si>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</si>
  <si>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</si>
  <si>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</si>
  <si>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</si>
  <si>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</si>
  <si>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</si>
  <si>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</si>
  <si>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</si>
  <si>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</si>
  <si>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</si>
  <si>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</si>
  <si>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</si>
  <si>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</si>
  <si>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</si>
  <si>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</si>
  <si>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</si>
  <si>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</si>
  <si>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</si>
  <si>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</si>
  <si>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</si>
  <si>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</si>
  <si>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</si>
  <si>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</si>
  <si>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</si>
  <si>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</si>
  <si>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</si>
  <si>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</si>
  <si>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</si>
  <si>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</si>
  <si>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</si>
  <si>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</si>
  <si>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</si>
  <si>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</si>
  <si>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</si>
  <si>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</si>
  <si>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</si>
  <si>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</si>
  <si>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</si>
  <si>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</si>
  <si>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</si>
  <si>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</si>
  <si>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</si>
  <si>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</si>
  <si>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</si>
  <si>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</si>
  <si>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</si>
  <si>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</si>
  <si>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</si>
  <si>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</si>
  <si>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</si>
  <si>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</si>
  <si>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</si>
  <si>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</si>
  <si>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</si>
  <si>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</si>
  <si>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</si>
  <si>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</si>
  <si>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</si>
  <si>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</si>
  <si>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</si>
  <si>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</si>
  <si>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</si>
  <si>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</si>
  <si>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</si>
  <si>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</si>
  <si>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</si>
  <si>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</si>
  <si>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</si>
  <si>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</si>
  <si>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</si>
  <si>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</si>
  <si>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</si>
  <si>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</si>
  <si>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</si>
  <si>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</si>
  <si>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</si>
  <si>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</si>
  <si>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</si>
  <si>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</si>
  <si>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</si>
  <si>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</si>
  <si>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</si>
  <si>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</si>
  <si>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</si>
  <si>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</si>
  <si>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</si>
  <si>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</si>
  <si>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</si>
  <si>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</si>
  <si>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</si>
  <si>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</si>
  <si>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</si>
  <si>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</si>
  <si>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</si>
  <si>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</si>
  <si>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</si>
  <si>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</si>
  <si>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</si>
  <si>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</si>
  <si>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</si>
  <si>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</si>
  <si>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</si>
  <si>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</si>
  <si>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</si>
  <si>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</si>
  <si>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</si>
  <si>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</si>
  <si>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</si>
  <si>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</si>
  <si>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</si>
  <si>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</si>
  <si>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</si>
  <si>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</si>
  <si>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</si>
  <si>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</si>
  <si>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</si>
  <si>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</si>
  <si>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</si>
  <si>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</si>
  <si>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</si>
  <si>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</si>
  <si>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</si>
  <si>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</si>
  <si>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</si>
  <si>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</si>
  <si>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</si>
  <si>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</si>
  <si>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</si>
  <si>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</si>
  <si>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</si>
  <si>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</si>
  <si>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</si>
  <si>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</si>
  <si>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</si>
  <si>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</si>
  <si>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</si>
  <si>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</si>
  <si>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</si>
  <si>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</si>
  <si>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</si>
  <si>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</si>
  <si>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</si>
  <si>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</si>
  <si>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</si>
  <si>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</si>
  <si>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</si>
  <si>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</si>
  <si>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</si>
  <si>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</si>
  <si>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</si>
  <si>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</si>
  <si>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</si>
  <si>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</si>
  <si>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</si>
  <si>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</si>
  <si>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</si>
  <si>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</si>
  <si>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</si>
  <si>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</si>
  <si>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</si>
  <si>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</si>
  <si>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</si>
  <si>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</si>
  <si>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</si>
  <si>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</si>
  <si>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</si>
  <si>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</si>
  <si>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</si>
  <si>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</si>
  <si>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</si>
  <si>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</si>
  <si>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</si>
  <si>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</si>
  <si>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</si>
  <si>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</si>
  <si>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</si>
  <si>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</si>
  <si>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</si>
  <si>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</si>
  <si>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</si>
  <si>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</si>
  <si>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</si>
  <si>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</si>
  <si>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</si>
  <si>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</si>
  <si>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</si>
  <si>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</si>
  <si>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</si>
  <si>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</si>
  <si>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</si>
  <si>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</si>
  <si>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</si>
  <si>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</si>
  <si>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</si>
  <si>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</si>
  <si>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</si>
  <si>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</si>
  <si>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</si>
  <si>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</si>
  <si>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</si>
  <si>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</si>
  <si>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</si>
  <si>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</si>
  <si>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</si>
  <si>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</si>
  <si>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</si>
  <si>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</si>
  <si>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</si>
  <si>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</si>
  <si>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</si>
  <si>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</si>
  <si>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</si>
  <si>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</si>
  <si>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</si>
  <si>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</si>
  <si>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</si>
  <si>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</si>
  <si>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</si>
  <si>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</si>
  <si>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</si>
  <si>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</si>
  <si>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</si>
  <si>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</si>
  <si>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</si>
  <si>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</si>
  <si>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</si>
  <si>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</si>
  <si>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</si>
  <si>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</si>
  <si>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</si>
  <si>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</si>
  <si>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</si>
  <si>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</si>
  <si>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</si>
  <si>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</si>
  <si>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</si>
  <si>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</si>
  <si>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</si>
  <si>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</si>
  <si>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</si>
  <si>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</si>
  <si>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</si>
  <si>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</si>
  <si>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</si>
  <si>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</si>
  <si>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</si>
  <si>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</si>
  <si>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</si>
  <si>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</si>
  <si>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</si>
  <si>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</si>
  <si>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</si>
  <si>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</si>
  <si>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</si>
  <si>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</si>
  <si>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</si>
  <si>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</si>
  <si>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</si>
  <si>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</si>
  <si>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</si>
  <si>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</si>
  <si>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</si>
  <si>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</si>
  <si>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</si>
  <si>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</si>
  <si>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</si>
  <si>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</si>
  <si>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</si>
  <si>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</si>
  <si>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</si>
  <si>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</si>
  <si>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</si>
  <si>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</si>
  <si>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</si>
  <si>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</si>
  <si>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</si>
  <si>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</si>
  <si>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</si>
  <si>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</si>
  <si>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</si>
  <si>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</si>
  <si>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</si>
  <si>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</si>
  <si>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</si>
  <si>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</si>
  <si>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</si>
  <si>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</si>
  <si>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</si>
  <si>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</si>
  <si>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</si>
  <si>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</si>
  <si>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</si>
  <si>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</si>
  <si>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</si>
  <si>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</si>
  <si>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</si>
  <si>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</si>
  <si>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</si>
  <si>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</si>
  <si>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</si>
  <si>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</si>
  <si>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</si>
  <si>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</si>
  <si>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</si>
  <si>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</si>
  <si>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</si>
  <si>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</si>
  <si>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</si>
  <si>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</si>
  <si>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</si>
  <si>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</si>
  <si>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</si>
  <si>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</si>
  <si>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</si>
  <si>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</si>
  <si>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</si>
  <si>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</si>
  <si>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</si>
  <si>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</si>
  <si>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</si>
  <si>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</si>
  <si>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</si>
  <si>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</si>
  <si>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</si>
  <si>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</si>
  <si>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</si>
  <si>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</si>
  <si>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</si>
  <si>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</si>
  <si>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</si>
  <si>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</si>
  <si>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</si>
  <si>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</si>
  <si>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</si>
  <si>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</si>
  <si>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</si>
  <si>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</si>
  <si>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</si>
  <si>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</si>
  <si>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</si>
  <si>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</si>
  <si>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</si>
  <si>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</si>
  <si>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</si>
  <si>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</si>
  <si>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</si>
  <si>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</si>
  <si>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</si>
  <si>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</si>
  <si>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</si>
  <si>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</si>
  <si>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</si>
  <si>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</si>
  <si>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</si>
  <si>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</si>
  <si>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</si>
  <si>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</si>
  <si>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</si>
  <si>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</si>
  <si>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</si>
  <si>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</si>
  <si>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</si>
  <si>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</si>
  <si>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</si>
  <si>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</si>
  <si>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</si>
  <si>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</si>
  <si>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</si>
  <si>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</si>
  <si>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</si>
  <si>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</si>
  <si>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</si>
  <si>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</si>
  <si>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</si>
  <si>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</si>
  <si>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</si>
  <si>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</si>
  <si>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</si>
  <si>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</si>
  <si>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</si>
  <si>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</si>
  <si>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</si>
  <si>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</si>
  <si>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</si>
  <si>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</si>
  <si>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</si>
  <si>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</si>
  <si>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</si>
  <si>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</si>
  <si>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</si>
  <si>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</si>
  <si>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</si>
  <si>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</si>
  <si>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</si>
  <si>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</si>
  <si>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</si>
  <si>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</si>
  <si>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</si>
  <si>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</si>
  <si>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</si>
  <si>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</si>
  <si>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</si>
  <si>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</si>
  <si>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</si>
  <si>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</si>
  <si>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</si>
  <si>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</si>
  <si>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</si>
  <si>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</si>
  <si>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</si>
  <si>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</si>
  <si>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</si>
  <si>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</si>
  <si>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</si>
  <si>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</si>
  <si>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</si>
  <si>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</si>
  <si>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</si>
  <si>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</si>
  <si>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</si>
  <si>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</si>
  <si>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</si>
  <si>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</si>
  <si>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</si>
  <si>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</si>
  <si>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</si>
  <si>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</si>
  <si>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</si>
  <si>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</si>
  <si>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</si>
  <si>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</si>
  <si>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</si>
  <si>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</si>
  <si>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</si>
  <si>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</si>
  <si>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</si>
  <si>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</si>
  <si>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</si>
  <si>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</si>
  <si>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</si>
  <si>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</si>
  <si>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</si>
  <si>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</si>
  <si>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</si>
  <si>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</si>
  <si>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</si>
  <si>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</si>
  <si>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</si>
  <si>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</si>
  <si>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</si>
  <si>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</si>
  <si>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</si>
  <si>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</si>
  <si>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</si>
  <si>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</si>
  <si>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</si>
  <si>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</si>
  <si>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</si>
  <si>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</si>
  <si>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</si>
  <si>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</si>
  <si>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</si>
  <si>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</si>
  <si>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</si>
  <si>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</si>
  <si>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</si>
  <si>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</si>
  <si>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</si>
  <si>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</si>
  <si>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</si>
  <si>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</si>
  <si>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</si>
  <si>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</si>
  <si>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</si>
  <si>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</si>
  <si>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</si>
  <si>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</si>
  <si>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</si>
  <si>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</si>
  <si>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</si>
  <si>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</si>
  <si>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</si>
  <si>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</si>
  <si>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</si>
  <si>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</si>
  <si>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</si>
  <si>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</si>
  <si>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</si>
  <si>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</si>
  <si>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</si>
  <si>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</si>
  <si>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</si>
  <si>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</si>
  <si>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</si>
  <si>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</si>
  <si>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</si>
  <si>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</si>
  <si>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</si>
  <si>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</si>
  <si>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</si>
  <si>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</si>
  <si>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</si>
  <si>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</si>
  <si>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</si>
  <si>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</si>
  <si>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</si>
  <si>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</si>
  <si>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</si>
  <si>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</si>
  <si>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</si>
  <si>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</si>
  <si>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</si>
  <si>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</si>
  <si>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</si>
  <si>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</si>
  <si>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</si>
  <si>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</si>
  <si>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</si>
  <si>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</si>
  <si>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</si>
  <si>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</si>
  <si>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</si>
  <si>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</si>
  <si>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</si>
  <si>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</si>
  <si>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</si>
  <si>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</si>
  <si>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</si>
  <si>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</si>
  <si>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</si>
  <si>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</si>
  <si>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</si>
  <si>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</si>
  <si>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</si>
  <si>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</si>
  <si>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</si>
  <si>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</si>
  <si>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</si>
  <si>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</si>
  <si>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</si>
  <si>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</si>
  <si>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</si>
  <si>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</si>
  <si>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</si>
  <si>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</si>
  <si>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</si>
  <si>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</si>
  <si>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</si>
  <si>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</si>
  <si>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</si>
  <si>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</si>
  <si>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</si>
  <si>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</si>
  <si>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</si>
  <si>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</si>
  <si>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</si>
  <si>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</si>
  <si>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</si>
  <si>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</si>
  <si>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</si>
  <si>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</si>
  <si>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</si>
  <si>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</si>
  <si>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</si>
  <si>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</si>
  <si>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</si>
  <si>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</si>
  <si>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</si>
  <si>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</si>
  <si>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</si>
  <si>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</si>
  <si>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</si>
  <si>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</si>
  <si>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</si>
  <si>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</si>
  <si>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</si>
  <si>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</si>
  <si>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</si>
  <si>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</si>
  <si>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</si>
  <si>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</si>
  <si>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</si>
  <si>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</si>
  <si>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</si>
  <si>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</si>
  <si>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</si>
  <si>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</si>
  <si>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</si>
  <si>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</si>
  <si>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</si>
  <si>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</si>
  <si>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</si>
  <si>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</si>
  <si>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</si>
  <si>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</si>
  <si>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</si>
  <si>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</si>
  <si>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</si>
  <si>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</si>
  <si>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</si>
  <si>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</si>
  <si>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</si>
  <si>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</si>
  <si>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</si>
  <si>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</si>
  <si>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</si>
  <si>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</si>
  <si>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</si>
  <si>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</si>
  <si>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</si>
  <si>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</si>
  <si>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</si>
  <si>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</si>
  <si>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</si>
  <si>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</si>
  <si>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</si>
  <si>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</si>
  <si>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</si>
  <si>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</si>
  <si>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</si>
  <si>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</si>
  <si>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</si>
  <si>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</si>
  <si>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</si>
  <si>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</si>
  <si>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</si>
  <si>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</si>
  <si>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</si>
  <si>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</si>
  <si>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</si>
  <si>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</si>
  <si>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</si>
  <si>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</si>
  <si>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</si>
  <si>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</si>
  <si>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</si>
  <si>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</si>
  <si>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</si>
  <si>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</si>
  <si>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</si>
  <si>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</si>
  <si>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</si>
  <si>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</si>
  <si>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</si>
  <si>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</si>
  <si>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</si>
  <si>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</si>
  <si>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</si>
  <si>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</si>
  <si>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</si>
  <si>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</si>
  <si>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</si>
  <si>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</si>
  <si>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</si>
  <si>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</si>
  <si>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</si>
  <si>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</si>
  <si>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</si>
  <si>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</si>
  <si>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</si>
  <si>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</si>
  <si>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</si>
  <si>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</si>
  <si>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</si>
  <si>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</si>
  <si>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</si>
  <si>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</si>
  <si>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</si>
  <si>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</si>
  <si>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</si>
  <si>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</si>
  <si>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</si>
  <si>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</si>
  <si>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</si>
  <si>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</si>
  <si>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</si>
  <si>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</si>
  <si>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</si>
  <si>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</si>
  <si>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</si>
  <si>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</si>
  <si>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</si>
  <si>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</si>
  <si>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</si>
  <si>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</si>
  <si>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</si>
  <si>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</si>
  <si>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</si>
  <si>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</si>
  <si>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</si>
  <si>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</si>
  <si>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</si>
  <si>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</si>
  <si>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</si>
  <si>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</si>
  <si>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</si>
  <si>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</si>
  <si>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</si>
  <si>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</si>
  <si>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</si>
  <si>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</si>
  <si>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</si>
  <si>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</si>
  <si>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</si>
  <si>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</si>
  <si>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</si>
  <si>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</si>
  <si>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</si>
  <si>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</si>
  <si>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</si>
  <si>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</si>
  <si>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</si>
  <si>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</si>
  <si>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</si>
  <si>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</si>
  <si>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</si>
  <si>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</si>
  <si>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</si>
  <si>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</si>
  <si>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</si>
  <si>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</si>
  <si>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</si>
  <si>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</si>
  <si>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</si>
  <si>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</si>
  <si>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</si>
  <si>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</si>
  <si>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</si>
  <si>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</si>
  <si>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</si>
  <si>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</si>
  <si>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</si>
  <si>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</si>
  <si>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</si>
  <si>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</si>
  <si>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</si>
  <si>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</si>
  <si>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</si>
  <si>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</si>
  <si>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</si>
  <si>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</si>
  <si>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</si>
  <si>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</si>
  <si>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</si>
  <si>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</si>
  <si>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</si>
  <si>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</si>
  <si>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</si>
  <si>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</si>
  <si>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</si>
  <si>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</si>
  <si>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</si>
  <si>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</si>
  <si>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</si>
  <si>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</si>
  <si>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</si>
  <si>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</si>
  <si>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</si>
  <si>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</si>
  <si>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</si>
  <si>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</si>
  <si>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</si>
  <si>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</si>
  <si>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</si>
  <si>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</si>
  <si>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</si>
  <si>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</si>
  <si>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</si>
  <si>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</si>
  <si>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</si>
  <si>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</si>
  <si>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</si>
  <si>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</si>
  <si>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</si>
  <si>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</si>
  <si>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</si>
  <si>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</si>
  <si>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</si>
  <si>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</si>
  <si>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</si>
  <si>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</si>
  <si>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</si>
  <si>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</si>
  <si>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</si>
  <si>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</si>
  <si>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</si>
  <si>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</si>
  <si>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</si>
  <si>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</si>
  <si>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</si>
  <si>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</si>
  <si>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</si>
  <si>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</si>
  <si>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</si>
  <si>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</si>
  <si>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</si>
  <si>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</si>
  <si>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</si>
  <si>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</si>
  <si>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</si>
  <si>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</si>
  <si>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</si>
  <si>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</si>
  <si>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</si>
  <si>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</si>
  <si>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</si>
  <si>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</si>
  <si>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</si>
  <si>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</si>
  <si>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</si>
  <si>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</si>
  <si>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</si>
  <si>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</si>
  <si>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</si>
  <si>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</si>
  <si>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</si>
  <si>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</si>
  <si>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</si>
  <si>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</si>
  <si>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</si>
  <si>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</si>
  <si>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</si>
  <si>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</si>
  <si>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</si>
  <si>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</si>
  <si>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</si>
  <si>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</si>
  <si>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</si>
  <si>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</si>
  <si>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</si>
  <si>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</si>
  <si>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</si>
  <si>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</si>
  <si>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</si>
  <si>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</si>
  <si>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</si>
  <si>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</si>
  <si>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</si>
  <si>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</si>
  <si>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</si>
  <si>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</si>
  <si>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</si>
  <si>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</si>
  <si>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</si>
  <si>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</si>
  <si>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</si>
  <si>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</si>
  <si>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</si>
  <si>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</si>
  <si>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</si>
  <si>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</si>
  <si>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</si>
  <si>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</si>
  <si>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</si>
  <si>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</si>
  <si>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</si>
  <si>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</si>
  <si>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</si>
  <si>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</si>
  <si>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</si>
  <si>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</si>
  <si>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</si>
  <si>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</si>
  <si>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</si>
  <si>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</si>
  <si>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</si>
  <si>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</si>
  <si>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</si>
  <si>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</si>
  <si>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</si>
  <si>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</si>
  <si>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</si>
  <si>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</si>
  <si>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</si>
  <si>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</si>
  <si>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</si>
  <si>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</si>
  <si>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</si>
  <si>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</si>
  <si>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</si>
  <si>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</si>
  <si>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</si>
  <si>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</si>
  <si>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</si>
  <si>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</si>
  <si>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</si>
  <si>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</si>
  <si>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</si>
  <si>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</si>
  <si>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</si>
  <si>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</si>
  <si>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</si>
  <si>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</si>
  <si>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</si>
  <si>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</si>
  <si>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</si>
  <si>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</si>
  <si>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</si>
  <si>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</si>
  <si>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</si>
  <si>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</si>
  <si>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</si>
  <si>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</si>
  <si>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</si>
  <si>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</si>
  <si>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</si>
  <si>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</si>
  <si>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</si>
  <si>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</si>
  <si>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</si>
  <si>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</si>
  <si>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</si>
  <si>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</si>
  <si>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</si>
  <si>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</si>
  <si>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</si>
  <si>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</si>
  <si>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</si>
  <si>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</si>
  <si>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</si>
  <si>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</si>
  <si>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</si>
  <si>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</si>
  <si>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</si>
  <si>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</si>
  <si>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</si>
  <si>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</si>
  <si>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</si>
  <si>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</si>
  <si>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</si>
  <si>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</si>
  <si>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</si>
  <si>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</si>
  <si>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</si>
  <si>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</si>
  <si>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</si>
  <si>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</si>
  <si>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</si>
  <si>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</si>
  <si>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</si>
  <si>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</si>
  <si>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</si>
  <si>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</si>
  <si>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</si>
  <si>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</si>
  <si>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</si>
  <si>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</si>
  <si>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</si>
  <si>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</si>
  <si>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</si>
  <si>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</si>
  <si>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</si>
  <si>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</si>
  <si>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</si>
  <si>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</si>
  <si>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</si>
  <si>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</si>
  <si>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</si>
  <si>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</si>
  <si>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</si>
  <si>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</si>
  <si>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</si>
  <si>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</si>
  <si>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</si>
  <si>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</si>
  <si>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</si>
  <si>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</si>
  <si>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</si>
  <si>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</si>
  <si>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</si>
  <si>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</si>
  <si>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</si>
  <si>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</si>
  <si>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</si>
  <si>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</si>
  <si>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</si>
  <si>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</si>
  <si>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</si>
  <si>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</si>
  <si>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</si>
  <si>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</si>
  <si>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</si>
  <si>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</si>
  <si>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</si>
  <si>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</si>
  <si>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</si>
  <si>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</si>
  <si>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</si>
  <si>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</si>
  <si>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</si>
  <si>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</si>
  <si>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</si>
  <si>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</si>
  <si>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</si>
  <si>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</si>
  <si>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</si>
  <si>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</si>
  <si>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</si>
  <si>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</si>
  <si>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</si>
  <si>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</si>
  <si>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</si>
  <si>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</si>
  <si>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</si>
  <si>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</si>
  <si>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</si>
  <si>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</si>
  <si>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</si>
  <si>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</si>
  <si>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</si>
  <si>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</si>
  <si>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</si>
  <si>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</si>
  <si>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</si>
  <si>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</si>
  <si>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</si>
  <si>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</si>
  <si>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</si>
  <si>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</si>
  <si>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</si>
  <si>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</si>
  <si>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</si>
  <si>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</si>
  <si>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</si>
  <si>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</si>
  <si>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</si>
  <si>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</si>
  <si>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</si>
  <si>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</si>
  <si>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</si>
  <si>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</si>
  <si>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</si>
  <si>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</si>
  <si>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</si>
  <si>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</si>
  <si>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</si>
  <si>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</si>
  <si>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</si>
  <si>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</si>
  <si>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</si>
  <si>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</si>
  <si>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</si>
  <si>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</si>
  <si>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</si>
  <si>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</si>
  <si>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</si>
  <si>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</si>
  <si>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</si>
  <si>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</si>
  <si>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</si>
  <si>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</si>
  <si>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</si>
  <si>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</si>
  <si>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</si>
  <si>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</si>
  <si>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</si>
  <si>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</si>
  <si>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</si>
  <si>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</si>
  <si>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</si>
  <si>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</si>
  <si>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</si>
  <si>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</si>
  <si>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</si>
  <si>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</si>
  <si>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</si>
  <si>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</si>
  <si>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</si>
  <si>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</si>
  <si>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</si>
  <si>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</si>
  <si>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</si>
  <si>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</si>
  <si>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</si>
  <si>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</si>
  <si>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</si>
  <si>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</si>
  <si>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</si>
  <si>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</si>
  <si>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</si>
  <si>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</si>
  <si>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</si>
  <si>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</si>
  <si>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</si>
  <si>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</si>
  <si>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</si>
  <si>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</si>
  <si>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</si>
  <si>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</si>
  <si>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</si>
  <si>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</si>
  <si>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</si>
  <si>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</si>
  <si>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</si>
  <si>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</si>
  <si>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</si>
  <si>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</si>
  <si>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</si>
  <si>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</si>
  <si>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</si>
  <si>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</si>
  <si>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</si>
  <si>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</si>
  <si>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</si>
  <si>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</si>
  <si>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</si>
  <si>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</si>
  <si>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</si>
  <si>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</si>
  <si>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</si>
  <si>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</si>
  <si>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</si>
  <si>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</si>
  <si>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</si>
  <si>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</si>
  <si>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</si>
  <si>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</si>
  <si>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</si>
  <si>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</si>
  <si>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</si>
  <si>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</si>
  <si>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</si>
  <si>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</si>
  <si>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</si>
  <si>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</si>
  <si>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</si>
  <si>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</si>
  <si>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</si>
  <si>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</si>
  <si>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</si>
  <si>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</si>
  <si>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</si>
  <si>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</si>
  <si>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</si>
  <si>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</si>
  <si>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</si>
  <si>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</si>
  <si>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</si>
  <si>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</si>
  <si>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</si>
  <si>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</si>
  <si>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</si>
  <si>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</si>
  <si>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</si>
  <si>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</si>
  <si>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</si>
  <si>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</si>
  <si>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</si>
  <si>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</si>
  <si>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</si>
  <si>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</si>
  <si>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</si>
  <si>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</si>
  <si>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</si>
  <si>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</si>
  <si>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</si>
  <si>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</si>
  <si>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</si>
  <si>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</si>
  <si>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</si>
  <si>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</si>
  <si>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</si>
  <si>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</si>
  <si>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</si>
  <si>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</si>
  <si>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</si>
  <si>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</si>
  <si>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</si>
  <si>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</si>
  <si>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</si>
  <si>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</si>
  <si>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</si>
  <si>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</si>
  <si>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</si>
  <si>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</si>
  <si>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</si>
  <si>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</si>
  <si>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</si>
  <si>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</si>
  <si>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</si>
  <si>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</si>
  <si>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</si>
  <si>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</si>
  <si>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</si>
  <si>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</si>
  <si>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</si>
  <si>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</si>
  <si>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</si>
  <si>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</si>
  <si>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</si>
  <si>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</si>
  <si>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</si>
  <si>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</si>
  <si>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</si>
  <si>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</si>
  <si>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</si>
  <si>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</si>
  <si>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</si>
  <si>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</si>
  <si>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</si>
  <si>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</si>
  <si>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</si>
  <si>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</si>
  <si>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</si>
  <si>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</si>
  <si>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</si>
  <si>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</si>
  <si>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</si>
  <si>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</si>
  <si>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</si>
  <si>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</si>
  <si>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</si>
  <si>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</si>
  <si>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</si>
  <si>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</si>
  <si>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</si>
  <si>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</si>
  <si>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</si>
  <si>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</si>
  <si>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</si>
  <si>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</si>
  <si>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</si>
  <si>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</si>
  <si>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</si>
  <si>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</si>
  <si>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</si>
  <si>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</si>
  <si>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</si>
  <si>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</si>
  <si>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</si>
  <si>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</si>
  <si>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</si>
  <si>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</si>
  <si>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</si>
  <si>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</si>
  <si>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</si>
  <si>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</si>
  <si>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</si>
  <si>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</si>
  <si>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</si>
  <si>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</si>
  <si>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</si>
  <si>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</si>
  <si>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</si>
  <si>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</si>
  <si>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</si>
  <si>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</si>
  <si>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</si>
  <si>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</si>
  <si>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</si>
  <si>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</si>
  <si>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</si>
  <si>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</si>
  <si>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</si>
  <si>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</si>
  <si>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</si>
  <si>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</si>
  <si>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</si>
  <si>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</si>
  <si>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</si>
  <si>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</si>
  <si>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</si>
  <si>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</si>
  <si>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</si>
  <si>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</si>
  <si>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</si>
  <si>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</si>
  <si>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</si>
  <si>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</si>
  <si>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</si>
  <si>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</si>
  <si>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</si>
  <si>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</si>
  <si>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</si>
  <si>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</si>
  <si>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</si>
  <si>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</si>
  <si>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</si>
  <si>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</si>
  <si>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</si>
  <si>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</si>
  <si>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</si>
  <si>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</si>
  <si>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</si>
  <si>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</si>
  <si>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</si>
  <si>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</si>
  <si>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</si>
  <si>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</si>
  <si>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</si>
  <si>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</si>
  <si>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</si>
  <si>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</si>
  <si>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</si>
  <si>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</si>
  <si>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</si>
  <si>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</si>
  <si>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</si>
  <si>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</si>
  <si>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</si>
  <si>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</si>
  <si>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</si>
  <si>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</si>
  <si>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</si>
  <si>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</si>
  <si>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</si>
  <si>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</si>
  <si>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</si>
  <si>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</si>
  <si>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</si>
  <si>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</si>
  <si>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</si>
  <si>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</si>
  <si>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</si>
  <si>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</si>
  <si>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</si>
  <si>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</si>
  <si>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</si>
  <si>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</si>
  <si>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</si>
  <si>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</si>
  <si>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</si>
  <si>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</si>
  <si>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</si>
  <si>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</si>
  <si>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</si>
  <si>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</si>
  <si>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</si>
  <si>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</si>
  <si>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</si>
  <si>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</si>
  <si>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</si>
  <si>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</si>
  <si>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</si>
  <si>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</si>
  <si>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</si>
  <si>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</si>
  <si>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</si>
  <si>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</si>
  <si>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</si>
  <si>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</si>
  <si>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</si>
  <si>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</si>
  <si>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</si>
  <si>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</si>
  <si>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</si>
  <si>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</si>
  <si>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</si>
  <si>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</si>
  <si>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</si>
  <si>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</si>
  <si>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</si>
  <si>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</si>
  <si>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</si>
  <si>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</si>
  <si>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</si>
  <si>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</si>
  <si>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</si>
  <si>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</si>
  <si>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</si>
  <si>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</si>
  <si>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</si>
  <si>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</si>
  <si>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</si>
  <si>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</si>
  <si>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</si>
  <si>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</si>
  <si>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</si>
  <si>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</si>
  <si>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</si>
  <si>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</si>
  <si>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</si>
  <si>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</si>
  <si>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</si>
  <si>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</si>
  <si>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</si>
  <si>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</si>
  <si>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</si>
  <si>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</si>
  <si>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</si>
  <si>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</si>
  <si>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</si>
  <si>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</si>
  <si>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</si>
  <si>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</si>
  <si>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</si>
  <si>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</si>
  <si>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</si>
  <si>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</si>
  <si>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</si>
  <si>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</si>
  <si>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</si>
  <si>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</si>
  <si>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</si>
  <si>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</si>
  <si>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</si>
  <si>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</si>
  <si>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</si>
  <si>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</si>
  <si>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</si>
  <si>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</si>
  <si>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</si>
  <si>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</si>
  <si>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</si>
  <si>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</si>
  <si>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</si>
  <si>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</si>
  <si>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</si>
  <si>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</si>
  <si>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</si>
  <si>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</si>
  <si>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</si>
  <si>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</si>
  <si>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</si>
  <si>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</si>
  <si>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</si>
  <si>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</si>
  <si>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</si>
  <si>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</si>
  <si>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</si>
  <si>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</si>
  <si>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</si>
  <si>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</si>
  <si>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</si>
  <si>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</si>
  <si>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</si>
  <si>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</si>
  <si>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</si>
  <si>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</si>
  <si>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</si>
  <si>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</si>
  <si>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</si>
  <si>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</si>
  <si>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</si>
  <si>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</si>
  <si>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</si>
  <si>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</si>
  <si>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</si>
  <si>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</si>
  <si>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</si>
  <si>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</si>
  <si>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</si>
  <si>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</si>
  <si>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</si>
  <si>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</si>
  <si>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</si>
  <si>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</si>
  <si>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</si>
  <si>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</si>
  <si>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</si>
  <si>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</si>
  <si>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</si>
  <si>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</si>
  <si>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</si>
  <si>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</si>
  <si>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</si>
  <si>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</si>
  <si>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</si>
  <si>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</si>
  <si>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</si>
  <si>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</si>
  <si>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</si>
  <si>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</si>
  <si>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</si>
  <si>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</si>
  <si>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</si>
  <si>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</si>
  <si>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</si>
  <si>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</si>
  <si>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</si>
  <si>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</si>
  <si>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</si>
  <si>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</si>
  <si>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</si>
  <si>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</si>
  <si>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</si>
  <si>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</si>
  <si>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</si>
  <si>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</si>
  <si>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</si>
  <si>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</si>
  <si>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</si>
  <si>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</si>
  <si>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</si>
  <si>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</si>
  <si>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</si>
  <si>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</si>
  <si>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</si>
  <si>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</si>
  <si>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</si>
  <si>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</si>
  <si>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</si>
  <si>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</si>
  <si>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</si>
  <si>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</si>
  <si>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</si>
  <si>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</si>
  <si>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</si>
  <si>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</si>
  <si>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</si>
  <si>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</si>
  <si>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</si>
  <si>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</si>
  <si>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</si>
  <si>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</si>
  <si>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</si>
  <si>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</si>
  <si>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</si>
  <si>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</si>
  <si>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</si>
  <si>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</si>
  <si>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</si>
  <si>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</si>
  <si>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</si>
  <si>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</si>
  <si>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</si>
  <si>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</si>
  <si>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</si>
  <si>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</si>
  <si>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</si>
  <si>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</si>
  <si>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</si>
  <si>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</si>
  <si>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</si>
  <si>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</si>
  <si>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</si>
  <si>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</si>
  <si>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</si>
  <si>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</si>
  <si>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</si>
  <si>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</si>
  <si>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</si>
  <si>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</si>
  <si>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</si>
  <si>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</si>
  <si>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</si>
  <si>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</si>
  <si>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</si>
  <si>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</si>
  <si>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</si>
  <si>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</si>
  <si>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</si>
  <si>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</si>
  <si>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</si>
  <si>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</si>
  <si>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</si>
  <si>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</si>
  <si>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</si>
  <si>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</si>
  <si>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</si>
  <si>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</si>
  <si>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</si>
  <si>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</si>
  <si>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</si>
  <si>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</si>
  <si>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</si>
  <si>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</si>
  <si>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</si>
  <si>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</si>
  <si>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</si>
  <si>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</si>
  <si>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</si>
  <si>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</si>
  <si>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</si>
  <si>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</si>
  <si>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</si>
  <si>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</si>
  <si>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</si>
  <si>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</si>
  <si>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</si>
  <si>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</si>
  <si>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</si>
  <si>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</si>
  <si>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</si>
  <si>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</si>
  <si>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</si>
  <si>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</si>
  <si>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</si>
  <si>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</si>
  <si>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</si>
  <si>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</si>
  <si>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</si>
  <si>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</si>
  <si>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</si>
  <si>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</si>
  <si>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</si>
  <si>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</si>
  <si>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</si>
  <si>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</si>
  <si>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</si>
  <si>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</si>
  <si>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</si>
  <si>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</si>
  <si>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</si>
  <si>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</si>
  <si>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</si>
  <si>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</si>
  <si>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</si>
  <si>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</si>
  <si>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</si>
  <si>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</si>
  <si>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</si>
  <si>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</si>
  <si>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</si>
  <si>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</si>
  <si>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</si>
  <si>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</si>
  <si>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</si>
  <si>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</si>
  <si>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</si>
  <si>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</si>
  <si>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</si>
  <si>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</si>
  <si>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</si>
  <si>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</si>
  <si>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</si>
  <si>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</si>
  <si>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</si>
  <si>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</si>
  <si>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</si>
  <si>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</si>
  <si>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</si>
  <si>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</si>
  <si>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</si>
  <si>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</si>
  <si>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</si>
  <si>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</si>
  <si>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</si>
  <si>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</si>
  <si>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</si>
  <si>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</si>
  <si>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</si>
  <si>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</si>
  <si>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</si>
  <si>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</si>
  <si>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</si>
  <si>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</si>
  <si>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</si>
  <si>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</si>
  <si>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</si>
  <si>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</si>
  <si>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</si>
  <si>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</si>
  <si>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</si>
  <si>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</si>
  <si>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</si>
  <si>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</si>
  <si>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</si>
  <si>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</si>
  <si>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</si>
  <si>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</si>
  <si>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</si>
  <si>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</si>
  <si>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</si>
  <si>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</si>
  <si>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</si>
  <si>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</si>
  <si>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</si>
  <si>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</si>
  <si>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</si>
  <si>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</si>
  <si>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</si>
  <si>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</si>
  <si>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</si>
  <si>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</si>
  <si>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</si>
  <si>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</si>
  <si>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</si>
  <si>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</si>
  <si>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</si>
  <si>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</si>
  <si>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</si>
  <si>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</si>
  <si>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</si>
  <si>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</si>
  <si>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</si>
  <si>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</si>
  <si>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</si>
  <si>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</si>
  <si>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</si>
  <si>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</si>
  <si>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</si>
  <si>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</si>
  <si>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</si>
  <si>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</si>
  <si>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</si>
  <si>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</si>
  <si>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</si>
  <si>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</si>
  <si>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</si>
  <si>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</si>
  <si>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</si>
  <si>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</si>
  <si>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</si>
  <si>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</si>
  <si>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</si>
  <si>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</si>
  <si>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</si>
  <si>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</si>
  <si>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</si>
  <si>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</si>
  <si>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</si>
  <si>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</si>
  <si>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</si>
  <si>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</si>
  <si>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</si>
  <si>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</si>
  <si>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</si>
  <si>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</si>
  <si>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</si>
  <si>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</si>
  <si>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</si>
  <si>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</si>
  <si>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</si>
  <si>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</si>
  <si>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</si>
  <si>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</si>
  <si>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</si>
  <si>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</si>
  <si>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</si>
  <si>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</si>
  <si>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</si>
  <si>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</si>
  <si>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</si>
  <si>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</si>
  <si>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</si>
  <si>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</si>
  <si>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</si>
  <si>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</si>
  <si>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</si>
  <si>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</si>
  <si>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</si>
  <si>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</si>
  <si>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</si>
  <si>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</si>
  <si>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</si>
  <si>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</si>
  <si>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</si>
  <si>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</si>
  <si>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</si>
  <si>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</si>
  <si>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</si>
  <si>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</si>
  <si>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</si>
  <si>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</si>
  <si>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</si>
  <si>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</si>
  <si>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</si>
  <si>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</si>
  <si>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</si>
  <si>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</si>
  <si>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</si>
  <si>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</si>
  <si>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</si>
  <si>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</si>
  <si>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</si>
  <si>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</si>
  <si>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</si>
  <si>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</si>
  <si>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</si>
  <si>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</si>
  <si>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</si>
  <si>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</si>
  <si>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</si>
  <si>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</si>
  <si>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</si>
  <si>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</si>
  <si>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</si>
  <si>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</si>
  <si>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</si>
  <si>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</si>
  <si>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</si>
  <si>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</si>
  <si>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</si>
  <si>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</si>
  <si>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</si>
  <si>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</si>
  <si>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</si>
  <si>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</si>
  <si>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</si>
  <si>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</si>
  <si>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</si>
  <si>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</si>
  <si>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</si>
  <si>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</si>
  <si>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</si>
  <si>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</si>
  <si>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</si>
  <si>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</si>
  <si>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</si>
  <si>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</si>
  <si>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</si>
  <si>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</si>
  <si>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</si>
  <si>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</si>
  <si>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</si>
  <si>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</si>
  <si>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</si>
  <si>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</si>
  <si>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</si>
  <si>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</si>
  <si>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</si>
  <si>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</si>
  <si>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</si>
  <si>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</si>
  <si>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</si>
  <si>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</si>
  <si>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</si>
  <si>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</si>
  <si>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</si>
  <si>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</si>
  <si>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</si>
  <si>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</si>
  <si>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</si>
  <si>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</si>
  <si>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</si>
  <si>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</si>
  <si>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</si>
  <si>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</si>
  <si>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</si>
  <si>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</si>
  <si>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</si>
  <si>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</si>
  <si>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</si>
  <si>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</si>
  <si>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</si>
  <si>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</si>
  <si>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</si>
  <si>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</si>
  <si>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</si>
  <si>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</si>
  <si>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</si>
  <si>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</si>
  <si>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</si>
  <si>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</si>
  <si>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</si>
  <si>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</si>
  <si>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</si>
  <si>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</si>
  <si>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</si>
  <si>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</si>
  <si>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</si>
  <si>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</si>
  <si>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</si>
  <si>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</si>
  <si>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</si>
  <si>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</si>
  <si>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</si>
  <si>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</si>
  <si>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</si>
  <si>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</si>
  <si>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</si>
  <si>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</si>
  <si>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</si>
  <si>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</si>
  <si>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</si>
  <si>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</si>
  <si>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</si>
  <si>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</si>
  <si>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</si>
  <si>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</si>
  <si>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</si>
  <si>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</si>
  <si>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</si>
  <si>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</si>
  <si>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</si>
  <si>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</si>
  <si>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</si>
  <si>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</si>
  <si>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</si>
  <si>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</si>
  <si>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</si>
  <si>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</si>
  <si>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</si>
  <si>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</si>
  <si>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</si>
  <si>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</si>
  <si>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</si>
  <si>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</si>
  <si>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</si>
  <si>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</si>
  <si>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</si>
  <si>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</si>
  <si>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</si>
  <si>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</si>
  <si>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</si>
  <si>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</si>
  <si>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</si>
  <si>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</si>
  <si>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</si>
  <si>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</si>
  <si>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</si>
  <si>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</si>
  <si>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</si>
  <si>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</si>
  <si>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</si>
  <si>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</si>
  <si>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</si>
  <si>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</si>
  <si>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</si>
  <si>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</si>
  <si>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</si>
  <si>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</si>
  <si>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</si>
  <si>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</si>
  <si>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</si>
  <si>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</si>
  <si>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</si>
  <si>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</si>
  <si>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</si>
  <si>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</si>
  <si>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</si>
  <si>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</si>
  <si>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</si>
  <si>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</si>
  <si>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</si>
  <si>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</si>
  <si>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</si>
  <si>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</si>
  <si>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</si>
  <si>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</si>
  <si>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</si>
  <si>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</si>
  <si>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</si>
  <si>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</si>
  <si>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</si>
  <si>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</si>
  <si>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</si>
  <si>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</si>
  <si>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</si>
  <si>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</si>
  <si>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</si>
  <si>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</si>
  <si>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</si>
  <si>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</si>
  <si>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</si>
  <si>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</si>
  <si>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</si>
  <si>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</si>
  <si>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</si>
  <si>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</si>
  <si>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</si>
  <si>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</si>
  <si>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</si>
  <si>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</si>
  <si>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</si>
  <si>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</si>
  <si>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</si>
  <si>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</si>
  <si>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</si>
  <si>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</si>
  <si>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</si>
  <si>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</si>
  <si>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</si>
  <si>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</si>
  <si>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</si>
  <si>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</si>
  <si>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</si>
  <si>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</si>
  <si>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</si>
  <si>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</si>
  <si>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</si>
  <si>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</si>
  <si>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</si>
  <si>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</si>
  <si>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</si>
  <si>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</si>
  <si>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</si>
  <si>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</si>
  <si>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</si>
  <si>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</si>
  <si>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</si>
  <si>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</si>
  <si>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</si>
  <si>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</si>
  <si>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</si>
  <si>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</si>
  <si>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</si>
  <si>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</si>
  <si>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</si>
  <si>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</si>
  <si>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</si>
  <si>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</si>
  <si>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</si>
  <si>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</si>
  <si>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</si>
  <si>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</si>
  <si>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</si>
  <si>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</si>
  <si>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</si>
  <si>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</si>
  <si>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</si>
  <si>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</si>
  <si>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</si>
  <si>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</si>
  <si>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</si>
  <si>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</si>
  <si>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</si>
  <si>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</si>
  <si>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</si>
  <si>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</si>
  <si>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</si>
  <si>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</si>
  <si>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</si>
  <si>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</si>
  <si>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</si>
  <si>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</si>
  <si>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</si>
  <si>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</si>
  <si>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</si>
  <si>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</si>
  <si>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</si>
  <si>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</si>
  <si>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</si>
  <si>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</si>
  <si>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</si>
  <si>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</si>
  <si>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</si>
  <si>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</si>
  <si>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</si>
  <si>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</si>
  <si>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</si>
  <si>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</si>
  <si>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</si>
  <si>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</si>
  <si>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</si>
  <si>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</si>
  <si>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</si>
  <si>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</si>
  <si>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</si>
  <si>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</si>
  <si>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</si>
  <si>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</si>
  <si>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</si>
  <si>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</si>
  <si>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</si>
  <si>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</si>
  <si>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</si>
  <si>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</si>
  <si>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</si>
  <si>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</si>
  <si>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</si>
  <si>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</si>
  <si>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</si>
  <si>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</si>
  <si>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</si>
  <si>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</si>
  <si>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</si>
  <si>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</si>
  <si>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</si>
  <si>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</si>
  <si>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</si>
  <si>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</si>
  <si>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</si>
  <si>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</si>
  <si>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</si>
  <si>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</si>
  <si>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</si>
  <si>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</si>
  <si>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</si>
  <si>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</si>
  <si>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</si>
  <si>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</si>
  <si>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</si>
  <si>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</si>
  <si>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</si>
  <si>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</si>
  <si>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</si>
  <si>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</si>
  <si>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</si>
  <si>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</si>
  <si>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</si>
  <si>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</si>
  <si>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</si>
  <si>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</si>
  <si>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</si>
  <si>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</si>
  <si>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</si>
  <si>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</si>
  <si>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</si>
  <si>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</si>
  <si>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</si>
  <si>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</si>
  <si>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</si>
  <si>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</si>
  <si>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</si>
  <si>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</si>
  <si>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</si>
  <si>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</si>
  <si>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</si>
  <si>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</si>
  <si>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</si>
  <si>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</si>
  <si>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</si>
  <si>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</si>
  <si>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</si>
  <si>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</si>
  <si>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</si>
  <si>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</si>
  <si>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</si>
  <si>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</si>
  <si>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</si>
  <si>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</si>
  <si>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</si>
  <si>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</si>
  <si>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</si>
  <si>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</si>
  <si>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</si>
  <si>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</si>
  <si>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</si>
  <si>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</si>
  <si>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</si>
  <si>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</si>
  <si>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</si>
  <si>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</si>
  <si>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</si>
  <si>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</si>
  <si>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</si>
  <si>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</si>
  <si>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</si>
  <si>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</si>
  <si>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</si>
  <si>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</si>
  <si>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</si>
  <si>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</si>
  <si>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</si>
  <si>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</si>
  <si>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</si>
  <si>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</si>
  <si>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</si>
  <si>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</si>
  <si>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</si>
  <si>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</si>
  <si>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</si>
  <si>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</si>
  <si>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</si>
  <si>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</si>
  <si>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</si>
  <si>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</si>
  <si>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</si>
  <si>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</si>
  <si>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</si>
  <si>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</si>
  <si>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</si>
  <si>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</si>
  <si>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</si>
  <si>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</si>
  <si>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</si>
  <si>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</si>
  <si>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</si>
  <si>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</si>
  <si>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</si>
  <si>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</si>
  <si>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</si>
  <si>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</si>
  <si>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</si>
  <si>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</si>
  <si>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</si>
  <si>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</si>
  <si>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</si>
  <si>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</si>
  <si>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</si>
  <si>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</si>
  <si>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</si>
  <si>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</si>
  <si>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</si>
  <si>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</si>
  <si>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</si>
  <si>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</si>
  <si>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</si>
  <si>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</si>
  <si>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</si>
  <si>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</si>
  <si>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</si>
  <si>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</si>
  <si>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</si>
  <si>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</si>
  <si>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</si>
  <si>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</si>
  <si>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</si>
  <si>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</si>
  <si>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</si>
  <si>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</si>
  <si>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</si>
  <si>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</si>
  <si>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</si>
  <si>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</si>
  <si>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</si>
  <si>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</si>
  <si>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</si>
  <si>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</si>
  <si>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</si>
  <si>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</si>
  <si>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</si>
  <si>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</si>
  <si>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</si>
  <si>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</si>
  <si>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</si>
  <si>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</si>
  <si>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</si>
  <si>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</si>
  <si>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</si>
  <si>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</si>
  <si>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</si>
  <si>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</si>
  <si>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</si>
  <si>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</si>
  <si>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</si>
  <si>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</si>
  <si>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</si>
  <si>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</si>
  <si>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</si>
  <si>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</si>
  <si>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</si>
  <si>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</si>
  <si>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</si>
  <si>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</si>
  <si>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</si>
  <si>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</si>
  <si>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</si>
  <si>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</si>
  <si>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</si>
  <si>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</si>
  <si>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</si>
  <si>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</si>
  <si>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</si>
  <si>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</si>
  <si>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</si>
  <si>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</si>
  <si>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</si>
  <si>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</si>
  <si>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</si>
  <si>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</si>
  <si>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</si>
  <si>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</si>
  <si>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</si>
  <si>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</si>
  <si>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</si>
  <si>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</si>
  <si>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</si>
  <si>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</si>
  <si>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</si>
  <si>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</si>
  <si>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</si>
  <si>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</si>
  <si>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</si>
  <si>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</si>
  <si>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</si>
  <si>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</si>
  <si>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</si>
  <si>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</si>
  <si>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</si>
  <si>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</si>
  <si>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</si>
  <si>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</si>
  <si>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</si>
  <si>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</si>
  <si>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</si>
  <si>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</si>
  <si>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</si>
  <si>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</si>
  <si>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</si>
  <si>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</si>
  <si>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</si>
  <si>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</si>
  <si>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</si>
  <si>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</si>
  <si>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</si>
  <si>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</si>
  <si>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</si>
  <si>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</si>
  <si>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</si>
  <si>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</si>
  <si>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</si>
  <si>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</si>
  <si>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</si>
  <si>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</si>
  <si>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</si>
  <si>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</si>
  <si>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</si>
  <si>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</si>
  <si>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</si>
  <si>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</si>
  <si>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</si>
  <si>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</si>
  <si>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</si>
  <si>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</si>
  <si>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</si>
  <si>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</si>
  <si>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</si>
  <si>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</si>
  <si>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</si>
  <si>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</si>
  <si>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</si>
  <si>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</si>
  <si>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</si>
  <si>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</si>
  <si>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</si>
  <si>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</si>
  <si>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</si>
  <si>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</si>
  <si>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</si>
  <si>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</si>
  <si>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</si>
  <si>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</si>
  <si>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</si>
  <si>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</si>
  <si>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</si>
  <si>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</si>
  <si>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</si>
  <si>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</si>
  <si>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</si>
  <si>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</si>
  <si>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</si>
  <si>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</si>
  <si>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</si>
  <si>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</si>
  <si>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</si>
  <si>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</si>
  <si>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</si>
  <si>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</si>
  <si>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</si>
  <si>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</si>
  <si>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</si>
  <si>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</si>
  <si>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</si>
  <si>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</si>
  <si>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</si>
  <si>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</si>
  <si>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</si>
  <si>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</si>
  <si>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</si>
  <si>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</si>
  <si>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</si>
  <si>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</si>
  <si>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</si>
  <si>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</si>
  <si>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</si>
  <si>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</si>
  <si>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</si>
  <si>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</si>
  <si>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</si>
  <si>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</si>
  <si>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</si>
  <si>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</si>
  <si>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</si>
  <si>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</si>
  <si>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</si>
  <si>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</si>
  <si>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</si>
  <si>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</si>
  <si>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</si>
  <si>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</si>
  <si>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</si>
  <si>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</si>
  <si>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</si>
  <si>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</si>
  <si>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</si>
  <si>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</si>
  <si>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</si>
  <si>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</si>
  <si>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</si>
  <si>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</si>
  <si>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</si>
  <si>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</si>
  <si>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</si>
  <si>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</si>
  <si>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</si>
  <si>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</si>
  <si>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</si>
  <si>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</si>
  <si>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</si>
  <si>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</si>
  <si>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</si>
  <si>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</si>
  <si>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</si>
  <si>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</si>
  <si>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</si>
  <si>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</si>
  <si>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</si>
  <si>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</si>
  <si>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</si>
  <si>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</si>
  <si>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</si>
  <si>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</si>
  <si>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</si>
  <si>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</si>
  <si>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</si>
  <si>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</si>
  <si>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</si>
  <si>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</si>
  <si>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</si>
  <si>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</si>
  <si>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</si>
  <si>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</si>
  <si>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</si>
  <si>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</si>
  <si>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</si>
  <si>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</si>
  <si>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</si>
  <si>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</si>
  <si>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</si>
  <si>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</si>
  <si>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</si>
  <si>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</si>
  <si>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</si>
  <si>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</si>
  <si>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</si>
  <si>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</si>
  <si>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</si>
  <si>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</si>
  <si>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</si>
  <si>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</si>
  <si>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</si>
  <si>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</si>
  <si>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</si>
  <si>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</si>
  <si>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</si>
  <si>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</si>
  <si>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</si>
  <si>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</si>
  <si>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</si>
  <si>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</si>
  <si>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</si>
  <si>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</si>
  <si>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</si>
  <si>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</si>
  <si>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</si>
  <si>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</si>
  <si>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</si>
  <si>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</si>
  <si>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</si>
  <si>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</si>
  <si>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</si>
  <si>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</si>
  <si>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</si>
  <si>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</si>
  <si>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</si>
  <si>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</si>
  <si>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</si>
  <si>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</si>
  <si>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</si>
  <si>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</si>
  <si>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</si>
  <si>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</si>
  <si>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</si>
  <si>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</si>
  <si>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</si>
  <si>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</si>
  <si>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</si>
  <si>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</si>
  <si>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</si>
  <si>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</si>
  <si>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</si>
  <si>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</si>
  <si>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</si>
  <si>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</si>
  <si>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</si>
  <si>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</si>
  <si>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</si>
  <si>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</si>
  <si>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</si>
  <si>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</si>
  <si>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</si>
  <si>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</si>
  <si>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</si>
  <si>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</si>
  <si>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</si>
  <si>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</si>
  <si>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</si>
  <si>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</si>
  <si>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</si>
  <si>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</si>
  <si>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</si>
  <si>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</si>
  <si>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</si>
  <si>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</si>
  <si>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</si>
  <si>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</si>
  <si>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</si>
  <si>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</si>
  <si>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</si>
  <si>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</si>
  <si>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</si>
  <si>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</si>
  <si>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</si>
  <si>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</si>
  <si>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</si>
  <si>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</si>
  <si>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</si>
  <si>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</si>
  <si>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</si>
  <si>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</si>
  <si>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</si>
  <si>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</si>
  <si>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</si>
  <si>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</si>
  <si>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</si>
  <si>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</si>
  <si>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</si>
  <si>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</si>
  <si>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</si>
  <si>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</si>
  <si>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</si>
  <si>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</si>
  <si>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</si>
  <si>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</si>
  <si>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</si>
  <si>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</si>
  <si>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</si>
  <si>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</si>
  <si>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</si>
  <si>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</si>
  <si>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</si>
  <si>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</si>
  <si>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</si>
  <si>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</si>
  <si>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</si>
  <si>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</si>
  <si>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</si>
  <si>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</si>
  <si>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</si>
  <si>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</si>
  <si>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</si>
  <si>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</si>
  <si>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</si>
  <si>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</si>
  <si>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</si>
  <si>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</si>
  <si>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</si>
  <si>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</si>
  <si>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</si>
  <si>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</si>
  <si>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</si>
  <si>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</si>
  <si>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</si>
  <si>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</si>
  <si>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</si>
  <si>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</si>
  <si>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</si>
  <si>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</si>
  <si>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</si>
  <si>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</si>
  <si>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</si>
  <si>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</si>
  <si>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</si>
  <si>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</si>
  <si>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</si>
  <si>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</si>
  <si>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</si>
  <si>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</si>
  <si>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</si>
  <si>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</si>
  <si>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</si>
  <si>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</si>
  <si>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</si>
  <si>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</si>
  <si>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</si>
  <si>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</si>
  <si>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</si>
  <si>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</si>
  <si>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</si>
  <si>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</si>
  <si>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</si>
  <si>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</si>
  <si>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</si>
  <si>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</si>
  <si>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</si>
  <si>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</si>
  <si>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</si>
  <si>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</si>
  <si>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</si>
  <si>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</si>
  <si>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</si>
  <si>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</si>
  <si>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</si>
  <si>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</si>
  <si>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</si>
  <si>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</si>
  <si>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</si>
  <si>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</si>
  <si>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</si>
  <si>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</si>
  <si>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</si>
  <si>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</si>
  <si>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</si>
  <si>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</si>
  <si>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</si>
  <si>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</si>
  <si>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</si>
  <si>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</si>
  <si>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</si>
  <si>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</si>
  <si>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</si>
  <si>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</si>
  <si>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</si>
  <si>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</si>
  <si>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</si>
  <si>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</si>
  <si>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</si>
  <si>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</si>
  <si>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</si>
  <si>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</si>
  <si>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</si>
  <si>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</si>
  <si>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</si>
  <si>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</si>
  <si>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</si>
  <si>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</si>
  <si>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</si>
  <si>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</si>
  <si>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</si>
  <si>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</si>
  <si>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</si>
  <si>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</si>
  <si>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</si>
  <si>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</si>
  <si>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</si>
  <si>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</si>
  <si>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</si>
  <si>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</si>
  <si>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</si>
  <si>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</si>
  <si>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</si>
  <si>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</si>
  <si>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</si>
  <si>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</si>
  <si>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</si>
  <si>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</si>
  <si>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</si>
  <si>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</si>
  <si>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</si>
  <si>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</si>
  <si>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</si>
  <si>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</si>
  <si>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</si>
  <si>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</si>
  <si>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</si>
  <si>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</si>
  <si>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</si>
  <si>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</si>
  <si>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</si>
  <si>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</si>
  <si>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</si>
  <si>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</si>
  <si>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</si>
  <si>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</si>
  <si>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</si>
  <si>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</si>
  <si>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</si>
  <si>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</si>
  <si>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</si>
  <si>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</si>
  <si>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</si>
  <si>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</si>
  <si>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</si>
  <si>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</si>
  <si>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</si>
  <si>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</si>
  <si>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</si>
  <si>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</si>
  <si>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</si>
  <si>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</si>
  <si>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</si>
  <si>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</si>
  <si>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</si>
  <si>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</si>
  <si>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</si>
  <si>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</si>
  <si>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</si>
  <si>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</si>
  <si>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</si>
  <si>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</si>
  <si>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</si>
  <si>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</si>
  <si>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</si>
  <si>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</si>
  <si>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</si>
  <si>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</si>
  <si>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</si>
  <si>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</si>
  <si>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</si>
  <si>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</si>
  <si>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</si>
  <si>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</si>
  <si>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</si>
  <si>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</si>
  <si>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</si>
  <si>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</si>
  <si>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</si>
  <si>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</si>
  <si>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</si>
  <si>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</si>
  <si>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</si>
  <si>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</si>
  <si>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</si>
  <si>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</si>
  <si>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</si>
  <si>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</si>
  <si>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</si>
  <si>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</si>
  <si>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</si>
  <si>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</si>
  <si>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</si>
  <si>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</si>
  <si>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</si>
  <si>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</si>
  <si>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</si>
  <si>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</si>
  <si>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</si>
  <si>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</si>
  <si>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</si>
  <si>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</si>
  <si>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</si>
  <si>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</si>
  <si>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</si>
  <si>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</si>
  <si>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</si>
  <si>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</si>
  <si>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</si>
  <si>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</si>
  <si>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</si>
  <si>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</si>
  <si>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</si>
  <si>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</si>
  <si>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</si>
  <si>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</si>
  <si>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</si>
  <si>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</si>
  <si>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</si>
  <si>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</si>
  <si>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</si>
  <si>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</si>
  <si>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</si>
  <si>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</si>
  <si>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</si>
  <si>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</si>
  <si>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</si>
  <si>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</si>
  <si>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</si>
  <si>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</si>
  <si>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</si>
  <si>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</si>
  <si>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</si>
  <si>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</si>
  <si>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</si>
  <si>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</si>
  <si>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</si>
  <si>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</si>
  <si>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</si>
  <si>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</si>
  <si>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</si>
  <si>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</si>
  <si>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</si>
  <si>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</si>
  <si>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</si>
  <si>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</si>
  <si>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</si>
  <si>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</si>
  <si>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</si>
  <si>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</si>
  <si>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</si>
  <si>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</si>
  <si>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</si>
  <si>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</si>
  <si>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</si>
  <si>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</si>
  <si>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</si>
  <si>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</si>
  <si>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</si>
  <si>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</si>
  <si>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</si>
  <si>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</si>
  <si>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</si>
  <si>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</si>
  <si>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</si>
  <si>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</si>
  <si>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</si>
  <si>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</si>
  <si>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</si>
  <si>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</si>
  <si>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</si>
  <si>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</si>
  <si>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</si>
  <si>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</si>
  <si>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</si>
  <si>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</si>
  <si>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</si>
  <si>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</si>
  <si>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</si>
  <si>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</si>
  <si>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</si>
  <si>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</si>
  <si>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</si>
  <si>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</si>
  <si>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</si>
  <si>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</si>
  <si>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</si>
  <si>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</si>
  <si>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</si>
  <si>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</si>
  <si>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</si>
  <si>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</si>
  <si>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</si>
  <si>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</si>
  <si>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</si>
  <si>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</si>
  <si>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</si>
  <si>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</si>
  <si>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</si>
  <si>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</si>
  <si>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</si>
  <si>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</si>
  <si>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</si>
  <si>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</si>
  <si>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</si>
  <si>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</si>
  <si>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</si>
  <si>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</si>
  <si>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</si>
  <si>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</si>
  <si>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</si>
  <si>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</si>
  <si>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</si>
  <si>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</si>
  <si>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</si>
  <si>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</si>
  <si>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</si>
  <si>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</si>
  <si>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</si>
  <si>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</si>
  <si>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</si>
  <si>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</si>
  <si>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</si>
  <si>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</si>
  <si>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</si>
  <si>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</si>
  <si>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</si>
  <si>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</si>
  <si>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</si>
  <si>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</si>
  <si>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</si>
  <si>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</si>
  <si>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</si>
  <si>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</si>
  <si>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</si>
  <si>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</si>
  <si>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</si>
  <si>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</si>
  <si>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</si>
  <si>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</si>
  <si>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</si>
  <si>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</si>
  <si>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</si>
  <si>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</si>
  <si>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</si>
  <si>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</si>
  <si>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</si>
  <si>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</si>
  <si>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</si>
  <si>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</si>
  <si>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</si>
  <si>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</si>
  <si>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</si>
  <si>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</si>
  <si>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</si>
  <si>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</si>
  <si>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</si>
  <si>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</si>
  <si>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</si>
  <si>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</si>
  <si>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</si>
  <si>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</si>
  <si>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</si>
  <si>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</si>
  <si>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</si>
  <si>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</si>
  <si>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</si>
  <si>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</si>
  <si>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</si>
  <si>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</si>
  <si>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</si>
  <si>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</si>
  <si>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</si>
  <si>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</si>
  <si>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</si>
  <si>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</si>
  <si>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</si>
  <si>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</si>
  <si>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</si>
  <si>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</si>
  <si>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</si>
  <si>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</si>
  <si>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</si>
  <si>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</si>
  <si>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</si>
  <si>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</si>
  <si>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</si>
  <si>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</si>
  <si>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</si>
  <si>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</si>
  <si>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</si>
  <si>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</si>
  <si>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</si>
  <si>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</si>
  <si>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</si>
  <si>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</si>
  <si>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</si>
  <si>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</si>
  <si>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</si>
  <si>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</si>
  <si>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</si>
  <si>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</si>
  <si>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</si>
  <si>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</si>
  <si>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</si>
  <si>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</si>
  <si>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</si>
  <si>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</si>
  <si>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</si>
  <si>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</si>
  <si>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</si>
  <si>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</si>
  <si>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</si>
  <si>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</si>
  <si>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</si>
  <si>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</si>
  <si>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</si>
  <si>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</si>
  <si>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</si>
  <si>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</si>
  <si>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</si>
  <si>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</si>
  <si>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</si>
  <si>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</si>
  <si>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</si>
  <si>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</si>
  <si>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</si>
  <si>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</si>
  <si>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</si>
  <si>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</si>
  <si>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</si>
  <si>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</si>
  <si>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</si>
  <si>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</si>
  <si>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</si>
  <si>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</si>
  <si>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</si>
  <si>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</si>
  <si>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</si>
  <si>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</si>
  <si>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</si>
  <si>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</si>
  <si>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</si>
  <si>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</si>
  <si>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</si>
  <si>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</si>
  <si>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</si>
  <si>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</si>
  <si>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</si>
  <si>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</si>
  <si>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</si>
  <si>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</si>
  <si>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</si>
  <si>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</si>
  <si>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</si>
  <si>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</si>
  <si>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</si>
  <si>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</si>
  <si>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</si>
  <si>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</si>
  <si>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</si>
  <si>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</si>
  <si>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</si>
  <si>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</si>
  <si>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</si>
  <si>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</si>
  <si>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</si>
  <si>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</si>
  <si>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</si>
  <si>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</si>
  <si>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</si>
  <si>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</si>
  <si>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</si>
  <si>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</si>
  <si>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</si>
  <si>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</si>
  <si>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</si>
  <si>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</si>
  <si>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</si>
  <si>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</si>
  <si>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</si>
  <si>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</si>
  <si>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</si>
  <si>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</si>
  <si>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</si>
  <si>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</si>
  <si>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</si>
  <si>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</si>
  <si>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</si>
  <si>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</si>
  <si>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</si>
  <si>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</si>
  <si>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</si>
  <si>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</si>
  <si>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</si>
  <si>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</si>
  <si>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</si>
  <si>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</si>
  <si>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</si>
  <si>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</si>
  <si>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</si>
  <si>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</si>
  <si>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</si>
  <si>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</si>
  <si>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</si>
  <si>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</si>
  <si>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</si>
  <si>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</si>
  <si>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</si>
  <si>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</si>
  <si>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</si>
  <si>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</si>
  <si>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</si>
  <si>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</si>
  <si>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</si>
  <si>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</si>
  <si>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</si>
  <si>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</si>
  <si>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</si>
  <si>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</si>
  <si>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</si>
  <si>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</si>
  <si>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</si>
  <si>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</si>
  <si>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</si>
  <si>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</si>
  <si>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</si>
  <si>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</si>
  <si>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</si>
  <si>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</si>
  <si>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</si>
  <si>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</si>
  <si>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</si>
  <si>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</si>
  <si>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</si>
  <si>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</si>
  <si>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</si>
  <si>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</si>
  <si>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</si>
  <si>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</si>
  <si>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</si>
  <si>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</si>
  <si>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</si>
  <si>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</si>
  <si>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</si>
  <si>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</si>
  <si>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</si>
  <si>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</si>
  <si>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</si>
  <si>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</si>
  <si>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</si>
  <si>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</si>
  <si>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</si>
  <si>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</si>
  <si>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</si>
  <si>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</si>
  <si>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</si>
  <si>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</si>
  <si>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</si>
  <si>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</si>
  <si>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</si>
  <si>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</si>
  <si>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</si>
  <si>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</si>
  <si>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</si>
  <si>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</si>
  <si>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</si>
  <si>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</si>
  <si>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</si>
  <si>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</si>
  <si>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</si>
  <si>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</si>
  <si>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</si>
  <si>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</si>
  <si>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</si>
  <si>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</si>
  <si>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</si>
  <si>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</si>
  <si>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</si>
  <si>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</si>
  <si>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</si>
  <si>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</si>
  <si>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</si>
  <si>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</si>
  <si>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</si>
  <si>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</si>
  <si>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</si>
  <si>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</si>
  <si>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</si>
  <si>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</si>
  <si>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</si>
  <si>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</si>
  <si>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</si>
  <si>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</si>
  <si>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</si>
  <si>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</si>
  <si>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</si>
  <si>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</si>
  <si>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</si>
  <si>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</si>
  <si>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</si>
  <si>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</si>
  <si>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</si>
  <si>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</si>
  <si>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</si>
  <si>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</si>
  <si>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</si>
  <si>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</si>
  <si>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</si>
  <si>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</si>
  <si>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</si>
  <si>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</si>
  <si>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</si>
  <si>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</si>
  <si>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</si>
  <si>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</si>
  <si>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</si>
  <si>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</si>
  <si>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</si>
  <si>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</si>
  <si>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</si>
  <si>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</si>
  <si>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</si>
  <si>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</si>
  <si>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</si>
  <si>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</si>
  <si>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</si>
  <si>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</si>
  <si>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</si>
  <si>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</si>
  <si>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</si>
  <si>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</si>
  <si>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</si>
  <si>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</si>
  <si>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</si>
  <si>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</si>
  <si>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</si>
  <si>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</si>
  <si>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</si>
  <si>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</si>
  <si>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</si>
  <si>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</si>
  <si>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</si>
  <si>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</si>
  <si>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</si>
  <si>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</si>
  <si>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</si>
  <si>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</si>
  <si>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</si>
  <si>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</si>
  <si>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</si>
  <si>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</si>
  <si>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</si>
  <si>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</si>
  <si>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</si>
  <si>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</si>
  <si>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</si>
  <si>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</si>
  <si>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</si>
  <si>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</si>
  <si>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</si>
  <si>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</si>
  <si>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</si>
  <si>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</si>
  <si>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</si>
  <si>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</si>
  <si>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</si>
  <si>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</si>
  <si>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</si>
  <si>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</si>
  <si>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</si>
  <si>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</si>
  <si>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</si>
  <si>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</si>
  <si>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</si>
  <si>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</si>
  <si>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</si>
  <si>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</si>
  <si>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</si>
  <si>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</si>
  <si>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</si>
  <si>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</si>
  <si>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</si>
  <si>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</si>
  <si>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</si>
  <si>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</si>
  <si>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</si>
  <si>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</si>
  <si>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</si>
  <si>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</si>
  <si>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</si>
  <si>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</si>
  <si>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</si>
  <si>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</si>
  <si>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</si>
  <si>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</si>
  <si>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</si>
  <si>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</si>
  <si>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</si>
  <si>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</si>
  <si>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</si>
  <si>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</si>
  <si>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</si>
  <si>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</si>
  <si>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</si>
  <si>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</si>
  <si>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</si>
  <si>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</si>
  <si>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</si>
  <si>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</si>
  <si>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</si>
  <si>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</si>
  <si>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</si>
  <si>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</si>
  <si>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</si>
  <si>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</si>
  <si>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</si>
  <si>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</si>
  <si>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</si>
  <si>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</si>
  <si>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</si>
  <si>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</si>
  <si>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</si>
  <si>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</si>
  <si>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</si>
  <si>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</si>
  <si>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</si>
  <si>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</si>
  <si>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</si>
  <si>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</si>
  <si>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</si>
  <si>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</si>
  <si>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</si>
  <si>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</si>
  <si>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</si>
  <si>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</si>
  <si>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</si>
  <si>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</si>
  <si>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</si>
  <si>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</si>
  <si>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</si>
  <si>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</si>
  <si>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</si>
  <si>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</si>
  <si>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</si>
  <si>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</si>
  <si>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</si>
  <si>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</si>
  <si>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</si>
  <si>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</si>
  <si>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</si>
  <si>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</si>
  <si>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</si>
  <si>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</si>
  <si>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</si>
  <si>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</si>
  <si>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</si>
  <si>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</si>
  <si>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</si>
  <si>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</si>
  <si>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</si>
  <si>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</si>
  <si>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</si>
  <si>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</si>
  <si>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</si>
  <si>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</si>
  <si>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</si>
  <si>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</si>
  <si>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</si>
  <si>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</si>
  <si>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</si>
  <si>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</si>
  <si>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</si>
  <si>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</si>
  <si>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</si>
  <si>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</si>
  <si>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</si>
  <si>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</si>
  <si>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</si>
  <si>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</si>
  <si>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</si>
  <si>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</si>
  <si>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</si>
  <si>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</si>
  <si>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</si>
  <si>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</si>
  <si>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</si>
  <si>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</si>
  <si>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</si>
  <si>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</si>
  <si>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</si>
  <si>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</si>
  <si>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</si>
  <si>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</si>
  <si>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</si>
  <si>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</si>
  <si>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</si>
  <si>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</si>
  <si>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</si>
  <si>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</si>
  <si>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</si>
  <si>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</si>
  <si>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</si>
  <si>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</si>
  <si>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</si>
  <si>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</si>
  <si>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</si>
  <si>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</si>
  <si>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</si>
  <si>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</si>
  <si>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</si>
  <si>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</si>
  <si>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</si>
  <si>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</si>
  <si>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</si>
  <si>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</si>
  <si>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</si>
  <si>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</si>
  <si>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</si>
  <si>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</si>
  <si>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</si>
  <si>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</si>
  <si>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</si>
  <si>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</si>
  <si>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</si>
  <si>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</si>
  <si>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</si>
  <si>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</si>
  <si>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</si>
  <si>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</si>
  <si>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</si>
  <si>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</si>
  <si>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</si>
  <si>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</si>
  <si>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</si>
  <si>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</si>
  <si>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</si>
  <si>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</si>
  <si>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</si>
  <si>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</si>
  <si>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</si>
  <si>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</si>
  <si>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</si>
  <si>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</si>
  <si>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</si>
  <si>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</si>
  <si>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</si>
  <si>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</si>
  <si>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</si>
  <si>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</si>
  <si>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</si>
  <si>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</si>
  <si>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</si>
  <si>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</si>
  <si>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</si>
  <si>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</si>
  <si>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</si>
  <si>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</si>
  <si>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</si>
  <si>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</si>
  <si>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</si>
  <si>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</si>
  <si>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</si>
  <si>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</si>
  <si>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</si>
  <si>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</si>
  <si>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</si>
  <si>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</si>
  <si>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</si>
  <si>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</si>
  <si>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</si>
  <si>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</si>
  <si>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</si>
  <si>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</si>
  <si>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</si>
  <si>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</si>
  <si>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</si>
  <si>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</si>
  <si>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</si>
  <si>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</si>
  <si>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</si>
  <si>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</si>
  <si>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</si>
  <si>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</si>
  <si>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</si>
  <si>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</si>
  <si>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</si>
  <si>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</si>
  <si>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</si>
  <si>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</si>
  <si>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</si>
  <si>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</si>
  <si>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</si>
  <si>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</si>
  <si>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</si>
  <si>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</si>
  <si>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</si>
  <si>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</si>
  <si>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</si>
  <si>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</si>
  <si>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</si>
  <si>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</si>
  <si>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</si>
  <si>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</si>
  <si>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</si>
  <si>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</si>
  <si>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</si>
  <si>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</si>
  <si>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</si>
  <si>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</si>
  <si>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</si>
  <si>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</si>
  <si>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</si>
  <si>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</si>
  <si>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</si>
  <si>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</si>
  <si>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</si>
  <si>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</si>
  <si>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</si>
  <si>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</si>
  <si>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</si>
  <si>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</si>
  <si>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</si>
  <si>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</si>
  <si>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</si>
  <si>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</si>
  <si>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</si>
  <si>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</si>
  <si>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</si>
  <si>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</si>
  <si>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</si>
  <si>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</si>
  <si>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</si>
  <si>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</si>
  <si>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</si>
  <si>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</si>
  <si>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</si>
  <si>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</si>
  <si>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</si>
  <si>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</si>
  <si>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</si>
  <si>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</si>
  <si>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</si>
  <si>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</si>
  <si>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</si>
  <si>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</si>
  <si>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</si>
  <si>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</si>
  <si>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</si>
  <si>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</si>
  <si>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</si>
  <si>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</si>
  <si>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</si>
  <si>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</si>
  <si>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</si>
  <si>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</si>
  <si>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</si>
  <si>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</si>
  <si>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</si>
  <si>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</si>
  <si>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</si>
  <si>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</si>
  <si>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</si>
  <si>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</si>
  <si>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</si>
  <si>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</si>
  <si>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</si>
  <si>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</si>
  <si>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</si>
  <si>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</si>
  <si>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</si>
  <si>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</si>
  <si>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</si>
  <si>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</si>
  <si>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</si>
  <si>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</si>
  <si>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</si>
  <si>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</si>
  <si>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</si>
  <si>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</si>
  <si>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</si>
  <si>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</si>
  <si>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</si>
  <si>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</si>
  <si>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</si>
  <si>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</si>
  <si>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</si>
  <si>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</si>
  <si>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</si>
  <si>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</si>
  <si>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</si>
  <si>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</si>
  <si>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</si>
  <si>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</si>
  <si>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</si>
  <si>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</si>
  <si>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</si>
  <si>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</si>
  <si>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</si>
  <si>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</si>
  <si>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</si>
  <si>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</si>
  <si>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</si>
  <si>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</si>
  <si>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</si>
  <si>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</si>
  <si>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</si>
  <si>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</si>
  <si>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</si>
  <si>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</si>
  <si>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</si>
  <si>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</si>
  <si>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</si>
  <si>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</si>
  <si>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</si>
  <si>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</si>
  <si>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</si>
  <si>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</si>
  <si>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</si>
  <si>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</si>
  <si>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</si>
  <si>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</si>
  <si>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</si>
  <si>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</si>
  <si>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</si>
  <si>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</si>
  <si>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</si>
  <si>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</si>
  <si>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</si>
  <si>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</si>
  <si>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</si>
  <si>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</si>
  <si>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</si>
  <si>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</si>
  <si>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</si>
  <si>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</si>
  <si>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</si>
  <si>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</si>
  <si>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</si>
  <si>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</si>
  <si>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</si>
  <si>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</si>
  <si>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</si>
  <si>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</si>
  <si>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</si>
  <si>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</si>
  <si>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</si>
  <si>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</si>
  <si>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</si>
  <si>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</si>
  <si>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</si>
  <si>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</si>
  <si>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</si>
  <si>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</si>
  <si>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</si>
  <si>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</si>
  <si>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</si>
  <si>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</si>
  <si>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</si>
  <si>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</si>
  <si>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</si>
  <si>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</si>
  <si>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</si>
  <si>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</si>
  <si>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</si>
  <si>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</si>
  <si>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</si>
  <si>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</si>
  <si>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</si>
  <si>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</si>
  <si>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</si>
  <si>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</si>
  <si>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</si>
  <si>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</si>
  <si>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</si>
  <si>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</si>
  <si>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</si>
  <si>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</si>
  <si>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</si>
  <si>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</si>
  <si>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</si>
  <si>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</si>
  <si>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</si>
  <si>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</si>
  <si>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</si>
  <si>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</si>
  <si>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</si>
  <si>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</si>
  <si>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</si>
  <si>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</si>
  <si>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</si>
  <si>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</si>
  <si>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</si>
  <si>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</si>
  <si>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</si>
  <si>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</si>
  <si>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</si>
  <si>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</si>
  <si>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</si>
  <si>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</si>
  <si>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</si>
  <si>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</si>
  <si>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</si>
  <si>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</si>
  <si>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</si>
  <si>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</si>
  <si>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</si>
  <si>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</si>
  <si>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</si>
  <si>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</si>
  <si>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</si>
  <si>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</si>
  <si>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</si>
  <si>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</si>
  <si>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</si>
  <si>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</si>
  <si>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</si>
  <si>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</si>
  <si>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</si>
  <si>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</si>
  <si>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</si>
  <si>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</si>
  <si>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</si>
  <si>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</si>
  <si>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</si>
  <si>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</si>
  <si>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</si>
  <si>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</si>
  <si>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</si>
  <si>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</si>
  <si>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</si>
  <si>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</si>
  <si>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</si>
  <si>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</si>
  <si>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</si>
  <si>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</si>
  <si>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</si>
  <si>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</si>
  <si>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</si>
  <si>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</si>
  <si>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</si>
  <si>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</si>
  <si>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</si>
  <si>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</si>
  <si>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</si>
  <si>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</si>
  <si>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</si>
  <si>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</si>
  <si>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</si>
  <si>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</si>
  <si>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</si>
  <si>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</si>
  <si>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</si>
  <si>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</si>
  <si>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</si>
  <si>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</si>
  <si>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</si>
  <si>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</si>
  <si>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</si>
  <si>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</si>
  <si>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</si>
  <si>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</si>
  <si>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</si>
  <si>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</si>
  <si>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</si>
  <si>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</si>
  <si>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</si>
  <si>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</si>
  <si>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</si>
  <si>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</si>
  <si>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</si>
  <si>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</si>
  <si>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</si>
  <si>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</si>
  <si>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</si>
  <si>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</si>
  <si>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</si>
  <si>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</si>
  <si>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</si>
  <si>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</si>
  <si>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</si>
  <si>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</si>
  <si>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</si>
  <si>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</si>
  <si>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</si>
  <si>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</si>
  <si>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</si>
  <si>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</si>
  <si>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</si>
  <si>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</si>
  <si>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</si>
  <si>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</si>
  <si>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</si>
  <si>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</si>
  <si>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</si>
  <si>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</si>
  <si>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</si>
  <si>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</si>
  <si>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</si>
  <si>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</si>
  <si>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</si>
  <si>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</si>
  <si>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</si>
  <si>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</si>
  <si>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</si>
  <si>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</si>
  <si>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</si>
  <si>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</si>
  <si>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</si>
  <si>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</si>
  <si>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</si>
  <si>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</si>
  <si>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</si>
  <si>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</si>
  <si>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</si>
  <si>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</si>
  <si>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</si>
  <si>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</si>
  <si>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</si>
  <si>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</si>
  <si>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</si>
  <si>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</si>
  <si>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</si>
  <si>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</si>
  <si>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</si>
  <si>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</si>
  <si>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</si>
  <si>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</si>
  <si>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</si>
  <si>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</si>
  <si>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</si>
  <si>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</si>
  <si>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</si>
  <si>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</si>
  <si>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</si>
  <si>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</si>
  <si>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</si>
  <si>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</si>
  <si>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</si>
  <si>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</si>
  <si>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</si>
  <si>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</si>
  <si>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</si>
  <si>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</si>
  <si>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</si>
  <si>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</si>
  <si>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</si>
  <si>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</si>
  <si>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</si>
  <si>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</si>
  <si>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</si>
  <si>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</si>
  <si>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</si>
  <si>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</si>
  <si>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</si>
  <si>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</si>
  <si>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</si>
  <si>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</si>
  <si>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</si>
  <si>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</si>
  <si>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</si>
  <si>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</si>
  <si>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</si>
  <si>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</si>
  <si>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</si>
  <si>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</si>
  <si>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</si>
  <si>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</si>
  <si>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</si>
  <si>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</si>
  <si>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</si>
  <si>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</si>
  <si>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</si>
  <si>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</si>
  <si>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</si>
  <si>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</si>
  <si>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</si>
  <si>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</si>
  <si>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</si>
  <si>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</si>
  <si>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</si>
  <si>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</si>
  <si>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</si>
  <si>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</si>
  <si>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</si>
  <si>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</si>
  <si>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</si>
  <si>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</si>
  <si>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</si>
  <si>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</si>
  <si>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</si>
  <si>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</si>
  <si>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</si>
  <si>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</si>
  <si>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</si>
  <si>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</si>
  <si>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</si>
  <si>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</si>
  <si>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</si>
  <si>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</si>
  <si>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</si>
  <si>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</si>
  <si>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</si>
  <si>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</si>
  <si>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</si>
  <si>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</si>
  <si>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</si>
  <si>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</si>
  <si>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</si>
  <si>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</si>
  <si>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</si>
  <si>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</si>
  <si>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</si>
  <si>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</si>
  <si>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</si>
  <si>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</si>
  <si>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</si>
  <si>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</si>
  <si>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</si>
  <si>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</si>
  <si>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</si>
  <si>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</si>
  <si>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</si>
  <si>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</si>
  <si>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</si>
  <si>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</si>
  <si>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</si>
  <si>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</si>
  <si>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</si>
  <si>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</si>
  <si>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</si>
  <si>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</si>
  <si>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</si>
  <si>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</si>
  <si>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</si>
  <si>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</si>
  <si>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</si>
  <si>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</si>
  <si>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</si>
  <si>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</si>
  <si>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</si>
  <si>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</si>
  <si>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</si>
  <si>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</si>
  <si>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</si>
  <si>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</si>
  <si>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</si>
  <si>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</si>
  <si>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</si>
  <si>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</si>
  <si>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</si>
  <si>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</si>
  <si>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</si>
  <si>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</si>
  <si>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</si>
  <si>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</si>
  <si>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</si>
  <si>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</si>
  <si>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</si>
  <si>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</si>
  <si>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</si>
  <si>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</si>
  <si>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</si>
  <si>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</si>
  <si>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</si>
  <si>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</si>
  <si>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</si>
  <si>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</si>
  <si>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</si>
  <si>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</si>
  <si>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</si>
  <si>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</si>
  <si>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</si>
  <si>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</si>
  <si>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</si>
  <si>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</si>
  <si>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</si>
  <si>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</si>
  <si>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</si>
  <si>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</si>
  <si>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</si>
  <si>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</si>
  <si>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</si>
  <si>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</si>
  <si>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</si>
  <si>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</si>
  <si>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</si>
  <si>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</si>
  <si>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</si>
  <si>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</si>
  <si>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</si>
  <si>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</si>
  <si>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</si>
  <si>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</si>
  <si>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</si>
  <si>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</si>
  <si>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</si>
  <si>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</si>
  <si>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</si>
  <si>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</si>
  <si>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</si>
  <si>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</si>
  <si>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</si>
  <si>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</si>
  <si>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</si>
  <si>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</si>
  <si>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</si>
  <si>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</si>
  <si>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</si>
  <si>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</si>
  <si>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</si>
  <si>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</si>
  <si>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</si>
  <si>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</si>
  <si>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</si>
  <si>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</si>
  <si>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</si>
  <si>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</si>
  <si>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</si>
  <si>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</si>
  <si>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</si>
  <si>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</si>
  <si>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</si>
  <si>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</si>
  <si>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</si>
  <si>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</si>
  <si>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</si>
  <si>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</si>
  <si>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</si>
  <si>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</si>
  <si>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</si>
  <si>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</si>
  <si>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</si>
  <si>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</si>
  <si>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</si>
  <si>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</si>
  <si>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</si>
  <si>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</si>
  <si>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</si>
  <si>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</si>
  <si>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</si>
  <si>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</si>
  <si>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</si>
  <si>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</si>
  <si>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</si>
  <si>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</si>
  <si>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</si>
  <si>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</si>
  <si>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</si>
  <si>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</si>
  <si>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</si>
  <si>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</si>
  <si>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</si>
  <si>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</si>
  <si>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</si>
  <si>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</si>
  <si>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</si>
  <si>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</si>
  <si>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</si>
  <si>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</si>
  <si>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</si>
  <si>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</si>
  <si>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</si>
  <si>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</si>
  <si>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</si>
  <si>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</si>
  <si>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</si>
  <si>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</si>
  <si>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</si>
  <si>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</si>
  <si>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</si>
  <si>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</si>
  <si>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</si>
  <si>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</si>
  <si>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</si>
  <si>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</si>
  <si>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</si>
  <si>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</si>
  <si>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</si>
  <si>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</si>
  <si>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</si>
  <si>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</si>
  <si>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</si>
  <si>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</si>
  <si>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</si>
  <si>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</si>
  <si>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</si>
  <si>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</si>
  <si>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</si>
  <si>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</si>
  <si>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</si>
  <si>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</si>
  <si>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</si>
  <si>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</si>
  <si>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</si>
  <si>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</si>
  <si>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</si>
  <si>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</si>
  <si>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</si>
  <si>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</si>
  <si>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</si>
  <si>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</si>
  <si>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</si>
  <si>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</si>
  <si>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</si>
  <si>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</si>
  <si>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</si>
  <si>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</si>
  <si>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</si>
  <si>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</si>
  <si>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</si>
  <si>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</si>
  <si>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</si>
  <si>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</si>
  <si>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</si>
  <si>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</si>
  <si>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</si>
  <si>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</si>
  <si>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</si>
  <si>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</si>
  <si>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</si>
  <si>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</si>
  <si>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</si>
  <si>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</si>
  <si>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</si>
  <si>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</si>
  <si>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</si>
  <si>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</si>
  <si>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</si>
  <si>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</si>
  <si>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</si>
  <si>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</si>
  <si>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</si>
  <si>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</si>
  <si>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</si>
  <si>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</si>
  <si>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</si>
  <si>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</si>
  <si>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</si>
  <si>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</si>
  <si>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</si>
  <si>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</si>
  <si>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</si>
  <si>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</si>
  <si>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</si>
  <si>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</si>
  <si>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</si>
  <si>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</si>
  <si>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</si>
  <si>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</si>
  <si>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</si>
  <si>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</si>
  <si>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</si>
  <si>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</si>
  <si>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</si>
  <si>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</si>
  <si>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</si>
  <si>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</si>
  <si>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</si>
  <si>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</si>
  <si>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</si>
  <si>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</si>
  <si>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</si>
  <si>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</si>
  <si>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</si>
  <si>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</si>
  <si>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</si>
  <si>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</si>
  <si>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</si>
  <si>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</si>
  <si>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</si>
  <si>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</si>
  <si>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</si>
  <si>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</si>
  <si>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</si>
  <si>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</si>
  <si>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</si>
  <si>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</si>
  <si>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</si>
  <si>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</si>
  <si>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</si>
  <si>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</si>
  <si>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</si>
  <si>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</si>
  <si>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</si>
  <si>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</si>
  <si>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</si>
  <si>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</si>
  <si>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</si>
  <si>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</si>
  <si>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</si>
  <si>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</si>
  <si>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</si>
  <si>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</si>
  <si>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</si>
  <si>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</si>
  <si>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</si>
  <si>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</si>
  <si>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</si>
  <si>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</si>
  <si>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</si>
  <si>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</si>
  <si>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</si>
  <si>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</si>
  <si>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</si>
  <si>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</si>
  <si>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</si>
  <si>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</si>
  <si>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</si>
  <si>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</si>
  <si>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</si>
  <si>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</si>
  <si>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</si>
  <si>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</si>
  <si>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</si>
  <si>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</si>
  <si>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</si>
  <si>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</si>
  <si>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</si>
  <si>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</si>
  <si>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</si>
  <si>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</si>
  <si>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</si>
  <si>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</si>
  <si>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</si>
  <si>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</si>
  <si>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</si>
  <si>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</si>
  <si>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</si>
  <si>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</si>
  <si>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</si>
  <si>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</si>
  <si>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</si>
  <si>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</si>
  <si>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</si>
  <si>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</si>
  <si>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</si>
  <si>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</si>
  <si>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</si>
  <si>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</si>
  <si>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</si>
  <si>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</si>
  <si>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</si>
  <si>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</si>
  <si>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</si>
  <si>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</si>
  <si>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</si>
  <si>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</si>
  <si>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</si>
  <si>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</si>
  <si>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</si>
  <si>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</si>
  <si>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</si>
  <si>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</si>
  <si>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</si>
  <si>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</si>
  <si>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</si>
  <si>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</si>
  <si>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</si>
  <si>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</si>
  <si>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</si>
  <si>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</si>
  <si>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</si>
  <si>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</si>
  <si>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</si>
  <si>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</si>
  <si>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</si>
  <si>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</si>
  <si>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</si>
  <si>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</si>
  <si>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</si>
  <si>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</si>
  <si>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</si>
  <si>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</si>
  <si>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</si>
  <si>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</si>
  <si>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</si>
  <si>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</si>
  <si>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</si>
  <si>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</si>
  <si>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</si>
  <si>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</si>
  <si>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</si>
  <si>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</si>
  <si>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</si>
  <si>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</si>
  <si>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</si>
  <si>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</si>
  <si>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</si>
  <si>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</si>
  <si>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</si>
  <si>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</si>
  <si>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</si>
  <si>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</si>
  <si>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</si>
  <si>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</si>
  <si>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</si>
  <si>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</si>
  <si>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</si>
  <si>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</si>
  <si>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</si>
  <si>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</si>
  <si>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</si>
  <si>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</si>
  <si>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</si>
  <si>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</si>
  <si>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</si>
  <si>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</si>
  <si>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</si>
  <si>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</si>
  <si>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</si>
  <si>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</si>
  <si>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</si>
  <si>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</si>
  <si>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</si>
  <si>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</si>
  <si>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</si>
  <si>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</si>
  <si>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</si>
  <si>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</si>
  <si>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</si>
  <si>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</si>
  <si>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</si>
  <si>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</si>
  <si>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</si>
  <si>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</si>
  <si>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</si>
  <si>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</si>
  <si>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</si>
  <si>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</si>
  <si>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</si>
  <si>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</si>
  <si>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</si>
  <si>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</si>
  <si>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</si>
  <si>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</si>
  <si>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</si>
  <si>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</si>
  <si>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</si>
  <si>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</si>
  <si>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</si>
  <si>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</si>
  <si>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</si>
  <si>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</si>
  <si>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</si>
  <si>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</si>
  <si>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</si>
  <si>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</si>
  <si>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</si>
  <si>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</si>
  <si>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</si>
  <si>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</si>
  <si>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</si>
  <si>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</si>
  <si>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</si>
  <si>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</si>
  <si>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</si>
  <si>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</si>
  <si>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</si>
  <si>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</si>
  <si>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</si>
  <si>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</si>
  <si>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</si>
  <si>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</si>
  <si>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</si>
  <si>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</si>
  <si>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</si>
  <si>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</si>
  <si>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</si>
  <si>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</si>
  <si>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</si>
  <si>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</si>
  <si>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</si>
  <si>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</si>
  <si>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</si>
  <si>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</si>
  <si>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</si>
  <si>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</si>
  <si>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</si>
  <si>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</si>
  <si>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</si>
  <si>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</si>
  <si>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</si>
  <si>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</si>
  <si>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</si>
  <si>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</si>
  <si>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</si>
  <si>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</si>
  <si>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</si>
  <si>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</si>
  <si>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</si>
  <si>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</si>
  <si>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</si>
  <si>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</si>
  <si>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</si>
  <si>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</si>
  <si>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</si>
  <si>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</si>
  <si>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</si>
  <si>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</si>
  <si>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</si>
  <si>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</si>
  <si>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</si>
  <si>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</si>
  <si>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</si>
  <si>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</si>
  <si>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</si>
  <si>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</si>
  <si>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</si>
  <si>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</si>
  <si>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</si>
  <si>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</si>
  <si>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</si>
  <si>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</si>
  <si>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</si>
  <si>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</si>
  <si>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</si>
  <si>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</si>
  <si>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</si>
  <si>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</si>
  <si>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</si>
  <si>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</si>
  <si>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</si>
  <si>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</si>
  <si>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</si>
  <si>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</si>
  <si>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</si>
  <si>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</si>
  <si>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</si>
  <si>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</si>
  <si>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</si>
  <si>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</si>
  <si>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</si>
  <si>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</si>
  <si>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</si>
  <si>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</si>
  <si>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</si>
  <si>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</si>
  <si>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</si>
  <si>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</si>
  <si>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</si>
  <si>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</si>
  <si>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</si>
  <si>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</si>
  <si>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</si>
  <si>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</si>
  <si>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</si>
  <si>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</si>
  <si>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</si>
  <si>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</si>
  <si>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</si>
  <si>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</si>
  <si>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</si>
  <si>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</si>
  <si>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</si>
  <si>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</si>
  <si>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</si>
  <si>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</si>
  <si>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</si>
  <si>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</si>
  <si>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</si>
  <si>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</si>
  <si>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</si>
  <si>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</si>
  <si>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</si>
  <si>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</si>
  <si>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</si>
  <si>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</si>
  <si>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</si>
  <si>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</si>
  <si>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</si>
  <si>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</si>
  <si>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</si>
  <si>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</si>
  <si>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</si>
  <si>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</si>
  <si>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</si>
  <si>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</si>
  <si>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</si>
  <si>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</si>
  <si>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</si>
  <si>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</si>
  <si>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</si>
  <si>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</si>
  <si>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</si>
  <si>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</si>
  <si>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</si>
  <si>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</si>
  <si>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</si>
  <si>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</si>
  <si>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</si>
  <si>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</si>
  <si>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</si>
  <si>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</si>
  <si>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</si>
  <si>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</si>
  <si>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</si>
  <si>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</si>
  <si>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</si>
  <si>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</si>
  <si>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</si>
  <si>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</si>
  <si>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</si>
  <si>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</si>
  <si>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</si>
  <si>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</si>
  <si>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</si>
  <si>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</si>
  <si>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</si>
  <si>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</si>
  <si>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</si>
  <si>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</si>
  <si>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</si>
  <si>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</si>
  <si>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</si>
  <si>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</si>
  <si>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</si>
  <si>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</si>
  <si>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</si>
  <si>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</si>
  <si>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</si>
  <si>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</si>
  <si>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</si>
  <si>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</si>
  <si>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</si>
  <si>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</si>
  <si>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</si>
  <si>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</si>
  <si>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</si>
  <si>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</si>
  <si>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</si>
  <si>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</si>
  <si>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</si>
  <si>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</si>
  <si>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</si>
  <si>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</si>
  <si>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</si>
  <si>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</si>
  <si>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</si>
  <si>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</si>
  <si>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</si>
  <si>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</si>
  <si>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</si>
  <si>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</si>
  <si>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</si>
  <si>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</si>
  <si>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</si>
  <si>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</si>
  <si>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</si>
  <si>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</si>
  <si>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</si>
  <si>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</si>
  <si>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</si>
  <si>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</si>
  <si>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</si>
  <si>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</si>
  <si>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</si>
  <si>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</si>
  <si>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</si>
  <si>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</si>
  <si>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</si>
  <si>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</si>
  <si>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</si>
  <si>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</si>
  <si>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</si>
  <si>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</si>
  <si>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</si>
  <si>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</si>
  <si>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</si>
  <si>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</si>
  <si>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</si>
  <si>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</si>
  <si>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</si>
  <si>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</si>
  <si>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</si>
  <si>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</si>
  <si>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</si>
  <si>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</si>
  <si>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</si>
  <si>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</si>
  <si>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</si>
  <si>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</si>
  <si>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</si>
  <si>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</si>
  <si>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</si>
  <si>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</si>
  <si>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</si>
  <si>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</si>
  <si>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</si>
  <si>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</si>
  <si>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</si>
  <si>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</si>
  <si>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</si>
  <si>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</si>
  <si>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</si>
  <si>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</si>
  <si>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</si>
  <si>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</si>
  <si>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</si>
  <si>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</si>
  <si>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</si>
  <si>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</si>
  <si>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</si>
  <si>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</si>
  <si>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</si>
  <si>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</si>
  <si>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</si>
  <si>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</si>
  <si>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</si>
  <si>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</si>
  <si>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</si>
  <si>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</si>
  <si>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</si>
  <si>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</si>
  <si>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</si>
  <si>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</si>
  <si>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</si>
  <si>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</si>
  <si>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</si>
  <si>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</si>
  <si>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</si>
  <si>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</si>
  <si>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</si>
  <si>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</si>
  <si>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</si>
  <si>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</si>
  <si>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</si>
  <si>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</si>
  <si>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</si>
  <si>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</si>
  <si>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</si>
  <si>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</si>
  <si>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</si>
  <si>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</si>
  <si>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</si>
  <si>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</si>
  <si>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</si>
  <si>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</si>
  <si>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</si>
  <si>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</si>
  <si>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</si>
  <si>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</si>
  <si>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</si>
  <si>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</si>
  <si>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</si>
  <si>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</si>
  <si>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</si>
  <si>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</si>
  <si>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</si>
  <si>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</si>
  <si>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</si>
  <si>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</si>
  <si>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</si>
  <si>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</si>
  <si>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</si>
  <si>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</si>
  <si>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</si>
  <si>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</si>
  <si>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</si>
  <si>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</si>
  <si>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</si>
  <si>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</si>
  <si>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</si>
  <si>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</si>
  <si>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</si>
  <si>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</si>
  <si>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</si>
  <si>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</si>
  <si>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</si>
  <si>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</si>
  <si>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</si>
  <si>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</si>
  <si>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</si>
  <si>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</si>
  <si>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</si>
  <si>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</si>
  <si>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</si>
  <si>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</si>
  <si>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</si>
  <si>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</si>
  <si>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</si>
  <si>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</si>
  <si>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</si>
  <si>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</si>
  <si>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</si>
  <si>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</si>
  <si>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</si>
  <si>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</si>
  <si>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</si>
  <si>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</si>
  <si>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</si>
  <si>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</si>
  <si>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</si>
  <si>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</si>
  <si>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</si>
  <si>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</si>
  <si>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</si>
  <si>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</si>
  <si>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</si>
  <si>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</si>
  <si>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</si>
  <si>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</si>
  <si>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</si>
  <si>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</si>
  <si>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</si>
  <si>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</si>
  <si>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</si>
  <si>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</si>
  <si>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</si>
  <si>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</si>
  <si>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</si>
  <si>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</si>
  <si>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</si>
  <si>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</si>
  <si>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</si>
  <si>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</si>
  <si>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</si>
  <si>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</si>
  <si>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</si>
  <si>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</si>
  <si>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</si>
  <si>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</si>
  <si>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</si>
  <si>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</si>
  <si>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</si>
  <si>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</si>
  <si>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</si>
  <si>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</si>
  <si>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</si>
  <si>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</si>
  <si>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</si>
  <si>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</si>
  <si>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</si>
  <si>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</si>
  <si>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</si>
  <si>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</si>
  <si>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</si>
  <si>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</si>
  <si>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</si>
  <si>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</si>
  <si>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</si>
  <si>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</si>
  <si>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</si>
  <si>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</si>
  <si>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</si>
  <si>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</si>
  <si>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</si>
  <si>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</si>
  <si>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</si>
  <si>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</si>
  <si>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</si>
  <si>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</si>
  <si>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</si>
  <si>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</si>
  <si>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</si>
  <si>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</si>
  <si>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</si>
  <si>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</si>
  <si>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</si>
  <si>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</si>
  <si>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</si>
  <si>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</si>
  <si>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</si>
  <si>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</si>
  <si>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</si>
  <si>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</si>
  <si>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</si>
  <si>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</si>
  <si>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</si>
  <si>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</si>
  <si>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</si>
  <si>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</si>
  <si>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</si>
  <si>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</si>
  <si>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</si>
  <si>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</si>
  <si>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</si>
  <si>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</si>
  <si>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</si>
  <si>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</si>
  <si>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</si>
  <si>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</si>
  <si>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</si>
  <si>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</si>
  <si>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</si>
  <si>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</si>
  <si>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</si>
  <si>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</si>
  <si>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</si>
  <si>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</si>
  <si>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</si>
  <si>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</si>
  <si>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</si>
  <si>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</si>
  <si>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</si>
  <si>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</si>
  <si>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</si>
  <si>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</si>
  <si>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</si>
  <si>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</si>
  <si>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</si>
  <si>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</si>
  <si>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</si>
  <si>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</si>
  <si>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</si>
  <si>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</si>
  <si>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</si>
  <si>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</si>
  <si>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</si>
  <si>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</si>
  <si>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</si>
  <si>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</si>
  <si>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</si>
  <si>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</si>
  <si>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</si>
  <si>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</si>
  <si>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</si>
  <si>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</si>
  <si>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</si>
  <si>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</si>
  <si>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</si>
  <si>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</si>
  <si>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</si>
  <si>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</si>
  <si>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</si>
  <si>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</si>
  <si>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</si>
  <si>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</si>
  <si>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</si>
  <si>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</si>
  <si>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</si>
  <si>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</si>
  <si>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</si>
  <si>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</si>
  <si>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</si>
  <si>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</si>
  <si>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</si>
  <si>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</si>
  <si>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</si>
  <si>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</si>
  <si>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</si>
  <si>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</si>
  <si>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</si>
  <si>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</si>
  <si>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</si>
  <si>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</si>
  <si>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</si>
  <si>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</si>
  <si>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</si>
  <si>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</si>
  <si>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</si>
  <si>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</si>
  <si>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</si>
  <si>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</si>
  <si>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</si>
  <si>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</si>
  <si>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</si>
  <si>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</si>
  <si>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</si>
  <si>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</si>
  <si>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</si>
  <si>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</si>
  <si>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</si>
  <si>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</si>
  <si>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</si>
  <si>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</si>
  <si>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</si>
  <si>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</si>
  <si>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</si>
  <si>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</si>
  <si>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</si>
  <si>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</si>
  <si>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</si>
  <si>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</si>
  <si>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</si>
  <si>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</si>
  <si>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</si>
  <si>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</si>
  <si>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</si>
  <si>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</si>
  <si>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</si>
  <si>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</si>
  <si>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</si>
  <si>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</si>
  <si>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</si>
  <si>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</si>
  <si>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</si>
  <si>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</si>
  <si>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</si>
  <si>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</si>
  <si>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</si>
  <si>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</si>
  <si>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</si>
  <si>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</si>
  <si>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</si>
  <si>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</si>
  <si>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</si>
  <si>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</si>
  <si>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</si>
  <si>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</si>
  <si>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</si>
  <si>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</si>
  <si>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</si>
  <si>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</si>
  <si>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</si>
  <si>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</si>
  <si>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</si>
  <si>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</si>
  <si>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</si>
  <si>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</si>
  <si>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</si>
  <si>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</si>
  <si>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</si>
  <si>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</si>
  <si>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</si>
  <si>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</si>
  <si>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</si>
  <si>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</si>
  <si>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</si>
  <si>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</si>
  <si>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</si>
  <si>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</si>
  <si>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</si>
  <si>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</si>
  <si>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</si>
  <si>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</si>
  <si>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</si>
  <si>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</si>
  <si>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</si>
  <si>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</si>
  <si>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</si>
  <si>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</si>
  <si>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</si>
  <si>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</si>
  <si>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</si>
  <si>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</si>
  <si>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</si>
  <si>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</si>
  <si>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</si>
  <si>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</si>
  <si>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</si>
  <si>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</si>
  <si>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</si>
  <si>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</si>
  <si>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</si>
  <si>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</si>
  <si>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</si>
  <si>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</si>
  <si>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</si>
  <si>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</si>
  <si>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</si>
  <si>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</si>
  <si>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</si>
  <si>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</si>
  <si>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</si>
  <si>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</si>
  <si>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</si>
  <si>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</si>
  <si>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</si>
  <si>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</si>
  <si>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</si>
  <si>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</si>
  <si>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</si>
  <si>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</si>
  <si>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</si>
  <si>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</si>
  <si>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</si>
  <si>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</si>
  <si>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</si>
  <si>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</si>
  <si>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</si>
  <si>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</si>
  <si>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</si>
  <si>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</si>
  <si>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</si>
  <si>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</si>
  <si>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</si>
  <si>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</si>
  <si>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</si>
  <si>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</si>
  <si>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</si>
  <si>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</si>
  <si>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</si>
  <si>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</si>
  <si>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</si>
  <si>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</si>
  <si>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</si>
  <si>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</si>
  <si>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</si>
  <si>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</si>
  <si>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</si>
  <si>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</si>
  <si>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</si>
  <si>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</si>
  <si>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</si>
  <si>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</si>
  <si>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</si>
  <si>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</si>
  <si>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</si>
  <si>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</si>
  <si>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</si>
  <si>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</si>
  <si>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</si>
  <si>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</si>
  <si>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</si>
  <si>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</si>
  <si>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</si>
  <si>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</si>
  <si>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</si>
  <si>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</si>
  <si>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</si>
  <si>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</si>
  <si>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</si>
  <si>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</si>
  <si>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</si>
  <si>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</si>
  <si>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</si>
  <si>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</si>
  <si>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</si>
  <si>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</si>
  <si>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</si>
  <si>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</si>
  <si>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</si>
  <si>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</si>
  <si>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</si>
  <si>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</si>
  <si>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</si>
  <si>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</si>
  <si>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</si>
  <si>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</si>
  <si>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</si>
  <si>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</si>
  <si>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</si>
  <si>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</si>
  <si>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</si>
  <si>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</si>
  <si>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</si>
  <si>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</si>
  <si>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</si>
  <si>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</si>
  <si>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</si>
  <si>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</si>
  <si>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</si>
  <si>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</si>
  <si>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</si>
  <si>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</si>
  <si>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</si>
  <si>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</si>
  <si>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</si>
  <si>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</si>
  <si>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</si>
  <si>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</si>
  <si>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</si>
  <si>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</si>
  <si>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</si>
  <si>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</si>
  <si>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</si>
  <si>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</si>
  <si>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</si>
  <si>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</si>
  <si>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</si>
  <si>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</si>
  <si>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</si>
  <si>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</si>
  <si>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</si>
  <si>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</si>
  <si>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</si>
  <si>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</si>
  <si>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</si>
  <si>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</si>
  <si>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</si>
  <si>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</si>
  <si>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</si>
  <si>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</si>
  <si>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</si>
  <si>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</si>
  <si>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</si>
  <si>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</si>
  <si>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</si>
  <si>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</si>
  <si>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</si>
  <si>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</si>
  <si>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</si>
  <si>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</si>
  <si>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</si>
  <si>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</si>
  <si>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</si>
  <si>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</si>
  <si>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</si>
  <si>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</si>
  <si>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</si>
  <si>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</si>
  <si>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</si>
  <si>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</si>
  <si>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</si>
  <si>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</si>
  <si>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</si>
  <si>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</si>
  <si>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</si>
  <si>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</si>
  <si>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</si>
  <si>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</si>
  <si>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</si>
  <si>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</si>
  <si>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</si>
  <si>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</si>
  <si>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</si>
  <si>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</si>
  <si>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</si>
  <si>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</si>
  <si>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</si>
  <si>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</si>
  <si>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</si>
  <si>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</si>
  <si>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</si>
  <si>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</si>
  <si>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</si>
  <si>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</si>
  <si>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</si>
  <si>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</si>
  <si>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</si>
  <si>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</si>
  <si>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</si>
  <si>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</si>
  <si>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</si>
  <si>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</si>
  <si>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</si>
  <si>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</si>
  <si>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</si>
  <si>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</si>
  <si>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</si>
  <si>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</si>
  <si>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</si>
  <si>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</si>
  <si>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</si>
  <si>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</si>
  <si>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</si>
  <si>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</si>
  <si>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</si>
  <si>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</si>
  <si>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</si>
  <si>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</si>
  <si>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</si>
  <si>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</si>
  <si>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</si>
  <si>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</si>
  <si>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</si>
  <si>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</si>
  <si>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</si>
  <si>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</si>
  <si>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</si>
  <si>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</si>
  <si>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</si>
  <si>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</si>
  <si>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</si>
  <si>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</si>
  <si>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</si>
  <si>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</si>
  <si>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</si>
  <si>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</si>
  <si>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</si>
  <si>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</si>
  <si>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</si>
  <si>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</si>
  <si>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</si>
  <si>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</si>
  <si>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</si>
  <si>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</si>
  <si>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</si>
  <si>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</si>
  <si>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</si>
  <si>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</si>
  <si>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</si>
  <si>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</si>
  <si>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</si>
  <si>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</si>
  <si>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</si>
  <si>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</si>
  <si>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</si>
  <si>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</si>
  <si>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</si>
  <si>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</si>
  <si>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</si>
  <si>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</si>
  <si>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</si>
  <si>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</si>
  <si>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</si>
  <si>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</si>
  <si>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</si>
  <si>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</si>
  <si>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</si>
  <si>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</si>
  <si>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</si>
  <si>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</si>
  <si>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</si>
  <si>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</si>
  <si>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</si>
  <si>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</si>
  <si>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</si>
  <si>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</si>
  <si>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</si>
  <si>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</si>
  <si>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</si>
  <si>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</si>
  <si>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</si>
  <si>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</si>
  <si>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</si>
  <si>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</si>
  <si>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</si>
  <si>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</si>
  <si>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</si>
  <si>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</si>
  <si>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</si>
  <si>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</si>
  <si>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</si>
  <si>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</si>
  <si>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</si>
  <si>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</si>
  <si>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</si>
  <si>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</si>
  <si>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</si>
  <si>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</si>
  <si>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</si>
  <si>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</si>
  <si>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</si>
  <si>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</si>
  <si>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</si>
  <si>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</si>
  <si>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</si>
  <si>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</si>
  <si>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</si>
  <si>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</si>
  <si>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</si>
  <si>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</si>
  <si>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</si>
  <si>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</si>
  <si>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</si>
  <si>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</si>
  <si>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</si>
  <si>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</si>
  <si>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</si>
  <si>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</si>
  <si>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</si>
  <si>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</si>
  <si>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</si>
  <si>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</si>
  <si>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</si>
  <si>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</si>
  <si>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</si>
  <si>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</si>
  <si>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</si>
  <si>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</si>
  <si>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</si>
  <si>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</si>
  <si>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</si>
  <si>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</si>
  <si>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</si>
  <si>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</si>
  <si>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</si>
  <si>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</si>
  <si>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</si>
  <si>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</si>
  <si>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</si>
  <si>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</si>
  <si>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</si>
  <si>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</si>
  <si>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</si>
  <si>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</si>
  <si>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</si>
  <si>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</si>
  <si>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</si>
  <si>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</si>
  <si>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</si>
  <si>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</si>
  <si>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</si>
  <si>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</si>
  <si>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</si>
  <si>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</si>
  <si>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</si>
  <si>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</si>
  <si>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</si>
  <si>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</si>
  <si>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</si>
  <si>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</si>
  <si>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</si>
  <si>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</si>
  <si>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</si>
  <si>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</si>
  <si>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</si>
  <si>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</si>
  <si>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</si>
  <si>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</si>
  <si>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</si>
  <si>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</si>
  <si>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</si>
  <si>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</si>
  <si>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</si>
  <si>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</si>
  <si>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</si>
  <si>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</si>
  <si>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</si>
  <si>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</si>
  <si>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</si>
  <si>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</si>
  <si>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</si>
  <si>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</si>
  <si>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</si>
  <si>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</si>
  <si>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</si>
  <si>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</si>
  <si>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</si>
  <si>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</si>
  <si>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</si>
  <si>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</si>
  <si>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</si>
  <si>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</si>
  <si>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</si>
  <si>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</si>
  <si>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</si>
  <si>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</si>
  <si>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</si>
  <si>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</si>
  <si>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</si>
  <si>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</si>
  <si>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</si>
  <si>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</si>
  <si>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</si>
  <si>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</si>
  <si>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</si>
  <si>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</si>
  <si>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</si>
  <si>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</si>
  <si>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</si>
  <si>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</si>
  <si>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</si>
  <si>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</si>
  <si>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</si>
  <si>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</si>
  <si>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</si>
  <si>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</si>
  <si>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</si>
  <si>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</si>
  <si>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</si>
  <si>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</si>
  <si>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</si>
  <si>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</si>
  <si>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</si>
  <si>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</si>
  <si>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</si>
  <si>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</si>
  <si>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</si>
  <si>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</si>
  <si>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</si>
  <si>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</si>
  <si>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</si>
  <si>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</si>
  <si>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</si>
  <si>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</si>
  <si>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</si>
  <si>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</si>
  <si>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</si>
  <si>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</si>
  <si>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</si>
  <si>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</si>
  <si>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</si>
  <si>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</si>
  <si>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</si>
  <si>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</si>
  <si>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</si>
  <si>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</si>
  <si>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</si>
  <si>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</si>
  <si>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</si>
  <si>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</si>
  <si>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</si>
  <si>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</si>
  <si>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</si>
  <si>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</si>
  <si>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</si>
  <si>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</si>
  <si>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</si>
  <si>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</si>
  <si>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</si>
  <si>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</si>
  <si>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</si>
  <si>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</si>
  <si>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</si>
  <si>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</si>
  <si>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</si>
  <si>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</si>
  <si>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</si>
  <si>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</si>
  <si>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</si>
  <si>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</si>
  <si>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</si>
  <si>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</si>
  <si>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</si>
  <si>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</si>
  <si>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</si>
  <si>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</si>
  <si>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</si>
  <si>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</si>
  <si>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</si>
  <si>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</si>
  <si>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</si>
  <si>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</si>
  <si>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</si>
  <si>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</si>
  <si>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</si>
  <si>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</si>
  <si>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</si>
  <si>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</si>
  <si>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</si>
  <si>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</si>
  <si>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</si>
  <si>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</si>
  <si>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</si>
  <si>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</si>
  <si>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</si>
  <si>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</si>
  <si>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</si>
  <si>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</si>
  <si>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</si>
  <si>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</si>
  <si>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</si>
  <si>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</si>
  <si>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</si>
  <si>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</si>
  <si>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</si>
  <si>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</si>
  <si>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</si>
  <si>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</si>
  <si>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</si>
  <si>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</si>
  <si>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</si>
  <si>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</si>
  <si>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</si>
  <si>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</si>
  <si>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</si>
  <si>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</si>
  <si>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</si>
  <si>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</si>
  <si>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</si>
  <si>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</si>
  <si>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</si>
  <si>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</si>
  <si>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</si>
  <si>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</si>
  <si>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</si>
  <si>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</si>
  <si>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</si>
  <si>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</si>
  <si>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</si>
  <si>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</si>
  <si>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</si>
  <si>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</si>
  <si>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</si>
  <si>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</si>
  <si>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</si>
  <si>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</si>
  <si>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</si>
  <si>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</si>
  <si>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</si>
  <si>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</si>
  <si>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</si>
  <si>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</si>
  <si>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</si>
  <si>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</si>
  <si>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</si>
  <si>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</si>
  <si>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</si>
  <si>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</si>
  <si>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</si>
  <si>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</si>
  <si>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</si>
  <si>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</si>
  <si>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</si>
  <si>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</si>
  <si>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</si>
  <si>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</si>
  <si>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</si>
  <si>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</si>
  <si>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</si>
  <si>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</si>
  <si>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</si>
  <si>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</si>
  <si>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</si>
  <si>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</si>
  <si>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</si>
  <si>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</si>
  <si>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</si>
  <si>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</si>
  <si>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</si>
  <si>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</si>
  <si>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</si>
  <si>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</si>
  <si>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</si>
  <si>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</si>
  <si>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</si>
  <si>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</si>
  <si>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</si>
  <si>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</si>
  <si>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</si>
  <si>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</si>
  <si>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</si>
  <si>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</si>
  <si>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</si>
  <si>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</si>
  <si>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</si>
  <si>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</si>
  <si>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</si>
  <si>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</si>
  <si>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</si>
  <si>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</si>
  <si>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</si>
  <si>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</si>
  <si>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</si>
  <si>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</si>
  <si>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</si>
  <si>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</si>
  <si>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</si>
  <si>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</si>
  <si>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</si>
  <si>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</si>
  <si>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</si>
  <si>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</si>
  <si>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</si>
  <si>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</si>
  <si>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</si>
  <si>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</si>
  <si>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</si>
  <si>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</si>
  <si>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</si>
  <si>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</si>
  <si>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</si>
  <si>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</si>
  <si>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</si>
  <si>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</si>
  <si>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</si>
  <si>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</si>
  <si>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</si>
  <si>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</si>
  <si>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</si>
  <si>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</si>
  <si>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</si>
  <si>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</si>
  <si>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</si>
  <si>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</si>
  <si>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</si>
  <si>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</si>
  <si>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</si>
  <si>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</si>
  <si>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</si>
  <si>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</si>
  <si>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</si>
  <si>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</si>
  <si>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</si>
  <si>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</si>
  <si>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</si>
  <si>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</si>
  <si>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</si>
  <si>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</si>
  <si>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</si>
  <si>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</si>
  <si>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</si>
  <si>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</si>
  <si>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</si>
  <si>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</si>
  <si>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</si>
  <si>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</si>
  <si>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</si>
  <si>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</si>
  <si>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</si>
  <si>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</si>
  <si>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</si>
  <si>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</si>
  <si>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</si>
  <si>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</si>
  <si>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</si>
  <si>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</si>
  <si>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</si>
  <si>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</si>
  <si>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</si>
  <si>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</si>
  <si>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</si>
  <si>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</si>
  <si>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</si>
  <si>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</si>
  <si>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</si>
  <si>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</si>
  <si>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</si>
  <si>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</si>
  <si>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</si>
  <si>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</si>
  <si>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</si>
  <si>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</si>
  <si>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</si>
  <si>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</si>
  <si>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</si>
  <si>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</si>
  <si>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</si>
  <si>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</si>
  <si>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</si>
  <si>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</si>
  <si>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</si>
  <si>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</si>
  <si>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</si>
  <si>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</si>
  <si>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</si>
  <si>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</si>
  <si>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</si>
  <si>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</si>
  <si>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</si>
  <si>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</si>
  <si>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</si>
  <si>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</si>
  <si>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</si>
  <si>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</si>
  <si>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</si>
  <si>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</si>
  <si>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</si>
  <si>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</si>
  <si>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</si>
  <si>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</si>
  <si>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</si>
  <si>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</si>
  <si>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</si>
  <si>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</si>
  <si>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</si>
  <si>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</si>
  <si>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</si>
  <si>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</si>
  <si>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</si>
  <si>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</si>
  <si>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</si>
  <si>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</si>
  <si>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</si>
  <si>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</si>
  <si>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</si>
  <si>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</si>
  <si>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</si>
  <si>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</si>
  <si>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</si>
  <si>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</si>
  <si>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</si>
  <si>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</si>
  <si>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</si>
  <si>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</si>
  <si>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</si>
  <si>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</si>
  <si>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</si>
  <si>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</si>
  <si>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</si>
  <si>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</si>
  <si>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</si>
  <si>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</si>
  <si>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</si>
  <si>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</si>
  <si>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</si>
  <si>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</si>
  <si>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</si>
  <si>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</si>
  <si>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</si>
  <si>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</si>
  <si>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</si>
  <si>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</si>
  <si>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</si>
  <si>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</si>
  <si>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</si>
  <si>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</si>
  <si>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</si>
  <si>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</si>
  <si>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</si>
  <si>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</si>
  <si>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</si>
  <si>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</si>
  <si>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</si>
  <si>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</si>
  <si>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</si>
  <si>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</si>
  <si>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</si>
  <si>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</si>
  <si>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</si>
  <si>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</si>
  <si>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</si>
  <si>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</si>
  <si>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</si>
  <si>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</si>
  <si>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</si>
  <si>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</si>
  <si>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</si>
  <si>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</si>
  <si>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</si>
  <si>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</si>
  <si>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</si>
  <si>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</si>
  <si>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</si>
  <si>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</si>
  <si>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</si>
  <si>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</si>
  <si>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</si>
  <si>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</si>
  <si>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</si>
  <si>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</si>
  <si>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</si>
  <si>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</si>
  <si>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</si>
  <si>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</si>
  <si>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</si>
  <si>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</si>
  <si>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</si>
  <si>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</si>
  <si>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</si>
  <si>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</si>
  <si>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</si>
  <si>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</si>
  <si>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</si>
  <si>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</si>
  <si>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</si>
  <si>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</si>
  <si>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</si>
  <si>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</si>
  <si>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</si>
  <si>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</si>
  <si>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</si>
  <si>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</si>
  <si>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</si>
  <si>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</si>
  <si>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</si>
  <si>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</si>
  <si>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</si>
  <si>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</si>
  <si>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</si>
  <si>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</si>
  <si>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</si>
  <si>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</si>
  <si>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</si>
  <si>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</si>
  <si>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</si>
  <si>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</si>
  <si>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</si>
  <si>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</si>
  <si>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</si>
  <si>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</si>
  <si>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</si>
  <si>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</si>
  <si>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</si>
  <si>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</si>
  <si>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</si>
  <si>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</si>
  <si>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</si>
  <si>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</si>
  <si>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</si>
  <si>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</si>
  <si>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</si>
  <si>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</si>
  <si>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</si>
  <si>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</si>
  <si>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</si>
  <si>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</si>
  <si>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</si>
  <si>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</si>
  <si>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</si>
  <si>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</si>
  <si>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</si>
  <si>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</si>
  <si>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</si>
  <si>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</si>
  <si>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</si>
  <si>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</si>
  <si>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</si>
  <si>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</si>
  <si>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</si>
  <si>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</si>
  <si>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</si>
  <si>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</si>
  <si>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</si>
  <si>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</si>
  <si>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</si>
  <si>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</si>
  <si>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</si>
  <si>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</si>
  <si>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</si>
  <si>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</si>
  <si>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</si>
  <si>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</si>
  <si>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</si>
  <si>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</si>
  <si>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</si>
  <si>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</si>
  <si>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</si>
  <si>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</si>
  <si>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</si>
  <si>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</si>
  <si>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</si>
  <si>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</si>
  <si>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</si>
  <si>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</si>
  <si>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</si>
  <si>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</si>
  <si>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</si>
  <si>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</si>
  <si>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</si>
  <si>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</si>
  <si>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</si>
  <si>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</si>
  <si>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</si>
  <si>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</si>
  <si>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</si>
  <si>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</si>
  <si>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</si>
  <si>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</si>
  <si>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</si>
  <si>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</si>
  <si>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</si>
  <si>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</si>
  <si>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</si>
  <si>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</si>
  <si>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</si>
  <si>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</si>
  <si>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</si>
  <si>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</si>
  <si>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</si>
  <si>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</si>
  <si>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</si>
  <si>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</si>
  <si>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</si>
  <si>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</si>
  <si>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</si>
  <si>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</si>
  <si>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</si>
  <si>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</si>
  <si>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</si>
  <si>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</si>
  <si>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</si>
  <si>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</si>
  <si>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</si>
  <si>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</si>
  <si>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</si>
  <si>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</si>
  <si>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</si>
  <si>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</si>
  <si>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</si>
  <si>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</si>
  <si>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</si>
  <si>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</si>
  <si>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</si>
  <si>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</si>
  <si>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</si>
  <si>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</si>
  <si>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</si>
  <si>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</si>
  <si>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</si>
  <si>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</si>
  <si>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</si>
  <si>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</si>
  <si>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</si>
  <si>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</si>
  <si>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</si>
  <si>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</si>
  <si>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</si>
  <si>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</si>
  <si>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</si>
  <si>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</si>
  <si>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</si>
  <si>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</si>
  <si>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</si>
  <si>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</si>
  <si>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</si>
  <si>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</si>
  <si>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</si>
  <si>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</si>
  <si>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</si>
  <si>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</si>
  <si>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</si>
  <si>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</si>
  <si>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</si>
  <si>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</si>
  <si>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</si>
  <si>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</si>
  <si>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</si>
  <si>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</si>
  <si>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</si>
  <si>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</si>
  <si>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</si>
  <si>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</si>
  <si>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</si>
  <si>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</si>
  <si>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</si>
  <si>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</si>
  <si>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</si>
  <si>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</si>
  <si>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</si>
  <si>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</si>
  <si>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</si>
  <si>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</si>
  <si>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</si>
  <si>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</si>
  <si>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</si>
  <si>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</si>
  <si>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</si>
  <si>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</si>
  <si>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</si>
  <si>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</si>
  <si>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</si>
  <si>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</si>
  <si>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</si>
  <si>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</si>
  <si>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</si>
  <si>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</si>
  <si>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</si>
  <si>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</si>
  <si>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</si>
  <si>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</si>
  <si>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</si>
  <si>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</si>
  <si>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</si>
  <si>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</si>
  <si>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</si>
  <si>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</si>
  <si>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</si>
  <si>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</si>
  <si>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</si>
  <si>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</si>
  <si>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</si>
  <si>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</si>
  <si>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</si>
  <si>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</si>
  <si>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</si>
  <si>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</si>
  <si>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</si>
  <si>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</si>
  <si>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</si>
  <si>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</si>
  <si>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</si>
  <si>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</si>
  <si>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</si>
  <si>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</si>
  <si>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</si>
  <si>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</si>
  <si>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</si>
  <si>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</si>
  <si>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</si>
  <si>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</si>
  <si>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</si>
  <si>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</si>
  <si>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</si>
  <si>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</si>
  <si>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</si>
  <si>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</si>
  <si>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</si>
  <si>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</si>
  <si>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</si>
  <si>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</si>
  <si>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</si>
  <si>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</si>
  <si>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</si>
  <si>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</si>
  <si>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</si>
  <si>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</si>
  <si>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</si>
  <si>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</si>
  <si>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</si>
  <si>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</si>
  <si>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</si>
  <si>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</si>
  <si>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</si>
  <si>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</si>
  <si>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</si>
  <si>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</si>
  <si>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</si>
  <si>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</si>
  <si>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</si>
  <si>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</si>
  <si>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</si>
  <si>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</si>
  <si>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</si>
  <si>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</si>
  <si>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</si>
  <si>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</si>
  <si>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</si>
  <si>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</si>
  <si>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</si>
  <si>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</si>
  <si>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</si>
  <si>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</si>
  <si>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</si>
  <si>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</si>
  <si>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</si>
  <si>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</si>
  <si>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</si>
  <si>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</si>
  <si>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</si>
  <si>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</si>
  <si>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</si>
  <si>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</si>
  <si>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</si>
  <si>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</si>
  <si>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</si>
  <si>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</si>
  <si>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</si>
  <si>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</si>
  <si>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</si>
  <si>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</si>
  <si>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</si>
  <si>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</si>
  <si>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</si>
  <si>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</si>
  <si>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</si>
  <si>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</si>
  <si>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</si>
  <si>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</si>
  <si>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</si>
  <si>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</si>
  <si>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</si>
  <si>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</si>
  <si>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</si>
  <si>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</si>
  <si>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</si>
  <si>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</si>
  <si>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</si>
  <si>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</si>
  <si>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</si>
  <si>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</si>
  <si>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</si>
  <si>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</si>
  <si>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</si>
  <si>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</si>
  <si>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</si>
  <si>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</si>
  <si>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</si>
  <si>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</si>
  <si>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</si>
  <si>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</si>
  <si>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</si>
  <si>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</si>
  <si>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</si>
  <si>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</si>
  <si>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</si>
  <si>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</si>
  <si>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</si>
  <si>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</si>
  <si>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</si>
  <si>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</si>
  <si>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</si>
  <si>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</si>
  <si>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</si>
  <si>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</si>
  <si>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</si>
  <si>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</si>
  <si>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</si>
  <si>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</si>
  <si>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</si>
  <si>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</si>
  <si>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</si>
  <si>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</si>
  <si>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</si>
  <si>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</si>
  <si>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</si>
  <si>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</si>
  <si>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</si>
  <si>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</si>
  <si>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</si>
  <si>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</si>
  <si>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</si>
  <si>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</si>
  <si>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</si>
  <si>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</si>
  <si>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</si>
  <si>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</si>
  <si>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</si>
  <si>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</si>
  <si>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</si>
  <si>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</si>
  <si>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</si>
  <si>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</si>
  <si>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</si>
  <si>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</si>
  <si>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</si>
  <si>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</si>
  <si>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</si>
  <si>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</si>
  <si>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</si>
  <si>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</si>
  <si>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</si>
  <si>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</si>
  <si>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</si>
  <si>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</si>
  <si>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</si>
  <si>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</si>
  <si>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</si>
  <si>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</si>
  <si>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</si>
  <si>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</si>
  <si>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</si>
  <si>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</si>
  <si>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</si>
  <si>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</si>
  <si>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</si>
  <si>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</si>
  <si>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</si>
  <si>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</si>
  <si>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</si>
  <si>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</si>
  <si>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</si>
  <si>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</si>
  <si>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</si>
  <si>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</si>
  <si>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</si>
  <si>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</si>
  <si>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</si>
  <si>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</si>
  <si>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</si>
  <si>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</si>
  <si>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</si>
  <si>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</si>
  <si>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</si>
  <si>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</si>
  <si>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</si>
  <si>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</si>
  <si>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</si>
  <si>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</si>
  <si>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</si>
  <si>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</si>
  <si>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</si>
  <si>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</si>
  <si>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</si>
  <si>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</si>
  <si>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</si>
  <si>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</si>
  <si>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</si>
  <si>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</si>
  <si>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</si>
  <si>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</si>
  <si>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</si>
  <si>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</si>
  <si>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</si>
  <si>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</si>
  <si>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</si>
  <si>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</si>
  <si>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</si>
  <si>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</si>
  <si>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</si>
  <si>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</si>
  <si>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</si>
  <si>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</si>
  <si>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</si>
  <si>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</si>
  <si>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</si>
  <si>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</si>
  <si>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</si>
  <si>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</si>
  <si>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</si>
  <si>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</si>
  <si>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</si>
  <si>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</si>
  <si>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</si>
  <si>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</si>
  <si>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</si>
  <si>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</si>
  <si>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</si>
  <si>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</si>
  <si>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</si>
  <si>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</si>
  <si>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</si>
  <si>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</si>
  <si>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</si>
  <si>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</si>
  <si>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</si>
  <si>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</si>
  <si>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</si>
  <si>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</si>
  <si>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</si>
  <si>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</si>
  <si>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</si>
  <si>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</si>
  <si>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</si>
  <si>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</si>
  <si>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</si>
  <si>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</si>
  <si>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</si>
  <si>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</si>
  <si>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</si>
  <si>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</si>
  <si>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</si>
  <si>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</si>
  <si>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</si>
  <si>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</si>
  <si>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</si>
  <si>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</si>
  <si>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</si>
  <si>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</si>
  <si>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</si>
  <si>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</si>
  <si>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</si>
  <si>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</si>
  <si>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</si>
  <si>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</si>
  <si>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</si>
  <si>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</si>
  <si>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</si>
  <si>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</si>
  <si>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</si>
  <si>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</si>
  <si>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</si>
  <si>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</si>
  <si>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</si>
  <si>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</si>
  <si>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</si>
  <si>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</si>
  <si>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</si>
  <si>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</si>
  <si>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</si>
  <si>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</si>
  <si>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</si>
  <si>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</si>
  <si>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</si>
  <si>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</si>
  <si>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</si>
  <si>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</si>
  <si>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</si>
  <si>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</si>
  <si>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</si>
  <si>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</si>
  <si>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</si>
  <si>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</si>
  <si>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</si>
  <si>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</si>
  <si>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</si>
  <si>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</si>
  <si>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</si>
  <si>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</si>
  <si>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</si>
  <si>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</si>
  <si>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</si>
  <si>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</si>
  <si>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</si>
  <si>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</si>
  <si>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</si>
  <si>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</si>
  <si>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</si>
  <si>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</si>
  <si>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</si>
  <si>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</si>
  <si>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</si>
  <si>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</si>
  <si>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</si>
  <si>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</si>
  <si>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</si>
  <si>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</si>
  <si>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</si>
  <si>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</si>
  <si>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</si>
  <si>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</si>
  <si>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</si>
  <si>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</si>
  <si>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</si>
  <si>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</si>
  <si>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</si>
  <si>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</si>
  <si>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</si>
  <si>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</si>
  <si>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</si>
  <si>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</si>
  <si>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</si>
  <si>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</si>
  <si>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</si>
  <si>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</si>
  <si>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</si>
  <si>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</si>
  <si>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</si>
  <si>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</si>
  <si>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</si>
  <si>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</si>
  <si>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</si>
  <si>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</si>
  <si>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</si>
  <si>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</si>
  <si>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</si>
  <si>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</si>
  <si>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</si>
  <si>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</si>
  <si>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</si>
  <si>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</si>
  <si>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</si>
  <si>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</si>
  <si>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</si>
  <si>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</si>
  <si>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</si>
  <si>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</si>
  <si>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</si>
  <si>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</si>
  <si>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</si>
  <si>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</si>
  <si>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</si>
  <si>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</si>
  <si>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</si>
  <si>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</si>
  <si>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</si>
  <si>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</si>
  <si>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</si>
  <si>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</si>
  <si>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</si>
  <si>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</si>
  <si>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</si>
  <si>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</si>
  <si>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</si>
  <si>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</si>
  <si>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</si>
  <si>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</si>
  <si>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</si>
  <si>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</si>
  <si>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</si>
  <si>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</si>
  <si>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</si>
  <si>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</si>
  <si>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</si>
  <si>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</si>
  <si>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</si>
  <si>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</si>
  <si>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</si>
  <si>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</si>
  <si>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</si>
  <si>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</si>
  <si>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</si>
  <si>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</si>
  <si>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</si>
  <si>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</si>
  <si>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</si>
  <si>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</si>
  <si>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</si>
  <si>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</si>
  <si>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</si>
  <si>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</si>
  <si>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</si>
  <si>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</si>
  <si>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</si>
  <si>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</si>
  <si>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</si>
  <si>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</si>
  <si>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</si>
  <si>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</si>
  <si>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</si>
  <si>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</si>
  <si>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</si>
  <si>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</si>
  <si>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</si>
  <si>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</si>
  <si>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</si>
  <si>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</si>
  <si>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</si>
  <si>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</si>
  <si>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</si>
  <si>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</si>
  <si>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</si>
  <si>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</si>
  <si>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</si>
  <si>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</si>
  <si>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</si>
  <si>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</si>
  <si>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</si>
  <si>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</si>
  <si>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</si>
  <si>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</si>
  <si>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</si>
  <si>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</si>
  <si>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</si>
  <si>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</si>
  <si>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</si>
  <si>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</si>
  <si>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</si>
  <si>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</si>
  <si>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</si>
  <si>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</si>
  <si>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</si>
  <si>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</si>
  <si>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</si>
  <si>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</si>
  <si>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</si>
  <si>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</si>
  <si>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</si>
  <si>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</si>
  <si>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</si>
  <si>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</si>
  <si>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</si>
  <si>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</si>
  <si>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</si>
  <si>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</si>
  <si>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</si>
  <si>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</si>
  <si>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</si>
  <si>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</si>
  <si>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</si>
  <si>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</si>
  <si>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</si>
  <si>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</si>
  <si>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</si>
  <si>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</si>
  <si>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</si>
  <si>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</si>
  <si>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</si>
  <si>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</si>
  <si>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</si>
  <si>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</si>
  <si>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</si>
  <si>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</si>
  <si>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</si>
  <si>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</si>
  <si>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</si>
  <si>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</si>
  <si>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</si>
  <si>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</si>
  <si>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</si>
  <si>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</si>
  <si>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</si>
  <si>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</si>
  <si>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</si>
  <si>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</si>
  <si>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</si>
  <si>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</si>
  <si>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</si>
  <si>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</si>
  <si>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</si>
  <si>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</si>
  <si>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</si>
  <si>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</si>
  <si>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</si>
  <si>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</si>
  <si>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</si>
  <si>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</si>
  <si>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</si>
  <si>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</si>
  <si>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</si>
  <si>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</si>
  <si>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</si>
  <si>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</si>
  <si>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</si>
  <si>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</si>
  <si>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</si>
  <si>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</si>
  <si>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</si>
  <si>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</si>
  <si>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</si>
  <si>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</si>
  <si>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</si>
  <si>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</si>
  <si>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</si>
  <si>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</si>
  <si>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</si>
  <si>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</si>
  <si>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</si>
  <si>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</si>
  <si>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</si>
  <si>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</si>
  <si>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</si>
  <si>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</si>
  <si>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</si>
  <si>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</si>
  <si>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</si>
  <si>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</si>
  <si>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</si>
  <si>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</si>
  <si>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</si>
  <si>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</si>
  <si>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</si>
  <si>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</si>
  <si>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</si>
  <si>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</si>
  <si>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</si>
  <si>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</si>
  <si>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</si>
  <si>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</si>
  <si>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</si>
  <si>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</si>
  <si>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</si>
  <si>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</si>
  <si>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</si>
  <si>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</si>
  <si>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</si>
  <si>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</si>
  <si>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</si>
  <si>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</si>
  <si>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</si>
  <si>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</si>
  <si>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</si>
  <si>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</si>
  <si>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</si>
  <si>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</si>
  <si>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</si>
  <si>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</si>
  <si>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</si>
  <si>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</si>
  <si>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</si>
  <si>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</si>
  <si>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</si>
  <si>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</si>
  <si>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</si>
  <si>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</si>
  <si>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</si>
  <si>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</si>
  <si>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</si>
  <si>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</si>
  <si>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</si>
  <si>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</si>
  <si>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</si>
  <si>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</si>
  <si>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</si>
  <si>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</si>
  <si>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</si>
  <si>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</si>
  <si>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</si>
  <si>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</si>
  <si>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</si>
  <si>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</si>
  <si>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</si>
  <si>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</si>
  <si>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</si>
  <si>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</si>
  <si>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</si>
  <si>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</si>
  <si>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</si>
  <si>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</si>
  <si>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</si>
  <si>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</si>
  <si>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</si>
  <si>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</si>
  <si>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</si>
  <si>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</si>
  <si>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</si>
  <si>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</si>
  <si>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</si>
  <si>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</si>
  <si>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</si>
  <si>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</si>
  <si>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</si>
  <si>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</si>
  <si>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</si>
  <si>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</si>
  <si>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</si>
  <si>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</si>
  <si>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</si>
  <si>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</si>
  <si>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</si>
  <si>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</si>
  <si>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</si>
  <si>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</si>
  <si>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</si>
  <si>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</si>
  <si>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</si>
  <si>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</si>
  <si>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</si>
  <si>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</si>
  <si>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</si>
  <si>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</si>
  <si>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</si>
  <si>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</si>
  <si>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</si>
  <si>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</si>
  <si>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</si>
  <si>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</si>
  <si>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</si>
  <si>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</si>
  <si>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</si>
  <si>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</si>
  <si>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</si>
  <si>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</si>
  <si>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</si>
  <si>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</si>
  <si>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</si>
  <si>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</si>
  <si>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</si>
  <si>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</si>
  <si>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</si>
  <si>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</si>
  <si>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</si>
  <si>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</si>
  <si>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</si>
  <si>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</si>
  <si>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</si>
  <si>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</si>
  <si>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</si>
  <si>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</si>
  <si>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</si>
  <si>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</si>
  <si>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</si>
  <si>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</si>
  <si>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</si>
  <si>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</si>
  <si>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</si>
  <si>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</si>
  <si>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</si>
  <si>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</si>
  <si>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</si>
  <si>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</si>
  <si>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</si>
  <si>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</si>
  <si>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</si>
  <si>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</si>
  <si>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</si>
  <si>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</si>
  <si>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</si>
  <si>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</si>
  <si>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</si>
  <si>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</si>
  <si>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</si>
  <si>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</si>
  <si>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</si>
  <si>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</si>
  <si>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</si>
  <si>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</si>
  <si>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</si>
  <si>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</si>
  <si>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</si>
  <si>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</si>
  <si>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</si>
  <si>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</si>
  <si>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</si>
  <si>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</si>
  <si>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</si>
  <si>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</si>
  <si>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</si>
  <si>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</si>
  <si>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</si>
  <si>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</si>
  <si>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</si>
  <si>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</si>
  <si>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</si>
  <si>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</si>
  <si>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</si>
  <si>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</si>
  <si>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</si>
  <si>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</si>
  <si>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</si>
  <si>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</si>
  <si>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</si>
  <si>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</si>
  <si>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</si>
  <si>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</si>
  <si>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</si>
  <si>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</si>
  <si>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</si>
  <si>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</si>
  <si>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</si>
  <si>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</si>
  <si>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</si>
  <si>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</si>
  <si>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</si>
  <si>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</si>
  <si>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</si>
  <si>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</si>
  <si>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</si>
  <si>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</si>
  <si>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</si>
  <si>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</si>
  <si>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</si>
  <si>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</si>
  <si>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</si>
  <si>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</si>
  <si>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</si>
  <si>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</si>
  <si>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</si>
  <si>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</si>
  <si>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</si>
  <si>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</si>
  <si>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</si>
  <si>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</si>
  <si>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</si>
  <si>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</si>
  <si>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</si>
  <si>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</si>
  <si>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</si>
  <si>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</si>
  <si>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</si>
  <si>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</si>
  <si>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</si>
  <si>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</si>
  <si>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</si>
  <si>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</si>
  <si>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</si>
  <si>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</si>
  <si>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</si>
  <si>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</si>
  <si>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</si>
  <si>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</si>
  <si>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</si>
  <si>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</si>
  <si>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</si>
  <si>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</si>
  <si>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</si>
  <si>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</si>
  <si>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</si>
  <si>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</si>
  <si>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</si>
  <si>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</si>
  <si>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</si>
  <si>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</si>
  <si>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</si>
  <si>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</si>
  <si>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</si>
  <si>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</si>
  <si>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</si>
  <si>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</si>
  <si>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</si>
  <si>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</si>
  <si>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</si>
  <si>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</si>
  <si>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</si>
  <si>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</si>
  <si>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</si>
  <si>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</si>
  <si>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</si>
  <si>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</si>
  <si>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</si>
  <si>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</si>
  <si>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</si>
  <si>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</si>
  <si>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</si>
  <si>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</si>
  <si>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</si>
  <si>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</si>
  <si>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</si>
  <si>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</si>
  <si>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</si>
  <si>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</si>
  <si>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</si>
  <si>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</si>
  <si>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</si>
  <si>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</si>
  <si>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</si>
  <si>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</si>
  <si>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</si>
  <si>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</si>
  <si>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</si>
  <si>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</si>
  <si>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</si>
  <si>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</si>
  <si>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</si>
  <si>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</si>
  <si>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</si>
  <si>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</si>
  <si>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</si>
  <si>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</si>
  <si>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</si>
  <si>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</si>
  <si>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</si>
  <si>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</si>
  <si>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</si>
  <si>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</si>
  <si>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</si>
  <si>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</si>
  <si>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</si>
  <si>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</si>
  <si>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</si>
  <si>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</si>
  <si>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</si>
  <si>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</si>
  <si>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</si>
  <si>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</si>
  <si>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</si>
  <si>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</si>
  <si>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</si>
  <si>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</si>
  <si>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</si>
  <si>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</si>
  <si>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</si>
  <si>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</si>
  <si>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</si>
  <si>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</si>
  <si>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</si>
  <si>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</si>
  <si>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</si>
  <si>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</si>
  <si>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</si>
  <si>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</si>
  <si>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</si>
  <si>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</si>
  <si>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</si>
  <si>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</si>
  <si>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</si>
  <si>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</si>
  <si>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</si>
  <si>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</si>
  <si>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</si>
  <si>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</si>
  <si>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</si>
  <si>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</si>
  <si>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</si>
  <si>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</si>
  <si>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</si>
  <si>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</si>
  <si>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</si>
  <si>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</si>
  <si>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</si>
  <si>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</si>
  <si>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</si>
  <si>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</si>
  <si>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</si>
  <si>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</si>
  <si>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</si>
  <si>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</si>
  <si>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</si>
  <si>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</si>
  <si>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</si>
  <si>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</si>
  <si>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</si>
  <si>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</si>
  <si>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</si>
  <si>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</si>
  <si>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</si>
  <si>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</si>
  <si>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</si>
  <si>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</si>
  <si>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</si>
  <si>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</si>
  <si>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</si>
  <si>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</si>
  <si>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</si>
  <si>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</si>
  <si>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</si>
  <si>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</si>
  <si>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</si>
  <si>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</si>
  <si>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</si>
  <si>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</si>
  <si>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</si>
  <si>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</si>
  <si>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</si>
  <si>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</si>
  <si>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</si>
  <si>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</si>
  <si>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</si>
  <si>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</si>
  <si>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</si>
  <si>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</si>
  <si>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</si>
  <si>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</si>
  <si>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</si>
  <si>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</si>
  <si>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</si>
  <si>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</si>
  <si>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</si>
  <si>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</si>
  <si>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</si>
  <si>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</si>
  <si>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</si>
  <si>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</si>
  <si>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</si>
  <si>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</si>
  <si>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</si>
  <si>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</si>
  <si>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</si>
  <si>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</si>
  <si>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</si>
  <si>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</si>
  <si>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</si>
  <si>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</si>
  <si>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</si>
  <si>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</si>
  <si>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</si>
  <si>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</si>
  <si>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</si>
  <si>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</si>
  <si>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</si>
  <si>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</si>
  <si>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</si>
  <si>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</si>
  <si>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</si>
  <si>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</si>
  <si>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</si>
  <si>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</si>
  <si>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</si>
  <si>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</si>
  <si>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</si>
  <si>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</si>
  <si>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</si>
  <si>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</si>
  <si>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</si>
  <si>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</si>
  <si>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</si>
  <si>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</si>
  <si>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</si>
  <si>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</si>
  <si>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</si>
  <si>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</si>
  <si>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</si>
  <si>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</si>
  <si>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</si>
  <si>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</si>
  <si>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</si>
  <si>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</si>
  <si>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</si>
  <si>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</si>
  <si>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</si>
  <si>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</si>
  <si>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</si>
  <si>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</si>
  <si>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</si>
  <si>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</si>
  <si>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</si>
  <si>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</si>
  <si>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</si>
  <si>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</si>
  <si>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</si>
  <si>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</si>
  <si>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</si>
  <si>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</si>
  <si>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</si>
  <si>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</si>
  <si>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</si>
  <si>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</si>
  <si>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</si>
  <si>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</si>
  <si>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</si>
  <si>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</si>
  <si>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</si>
  <si>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</si>
  <si>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</si>
  <si>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</si>
  <si>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</si>
  <si>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</si>
  <si>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</si>
  <si>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</si>
  <si>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</si>
  <si>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</si>
  <si>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</si>
  <si>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</si>
  <si>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</si>
  <si>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</si>
  <si>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</si>
  <si>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</si>
  <si>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</si>
  <si>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</si>
  <si>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</si>
  <si>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</si>
  <si>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</si>
  <si>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</si>
  <si>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</si>
  <si>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</si>
  <si>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</si>
  <si>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</si>
  <si>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</si>
  <si>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</si>
  <si>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</si>
  <si>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</si>
  <si>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</si>
  <si>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</si>
  <si>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</si>
  <si>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</si>
  <si>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</si>
  <si>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</si>
  <si>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</si>
  <si>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</si>
  <si>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</si>
  <si>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</si>
  <si>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</si>
  <si>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</si>
  <si>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</si>
  <si>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</si>
  <si>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</si>
  <si>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</si>
  <si>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</si>
  <si>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</si>
  <si>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</si>
  <si>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</si>
  <si>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</si>
  <si>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</si>
  <si>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</si>
  <si>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</si>
  <si>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</si>
  <si>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</si>
  <si>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</si>
  <si>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</si>
  <si>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</si>
  <si>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</si>
  <si>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</si>
  <si>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</si>
  <si>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</si>
  <si>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</si>
  <si>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</si>
  <si>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</si>
  <si>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</si>
  <si>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</si>
  <si>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</si>
  <si>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</si>
  <si>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</si>
  <si>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</si>
  <si>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</si>
  <si>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</si>
  <si>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</si>
  <si>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</si>
  <si>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</si>
  <si>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</si>
  <si>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</si>
  <si>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</si>
  <si>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</si>
  <si>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</si>
  <si>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</si>
  <si>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</si>
  <si>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</si>
  <si>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</si>
  <si>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</si>
  <si>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</si>
  <si>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</si>
  <si>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</si>
  <si>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</si>
  <si>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</si>
  <si>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</si>
  <si>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</si>
  <si>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</si>
  <si>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</si>
  <si>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</si>
  <si>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</si>
  <si>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</si>
  <si>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</si>
  <si>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</si>
  <si>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</si>
  <si>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</si>
  <si>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</si>
  <si>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</si>
  <si>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</si>
  <si>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</si>
  <si>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</si>
  <si>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</si>
  <si>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</si>
  <si>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</si>
  <si>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</si>
  <si>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</si>
  <si>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</si>
  <si>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</si>
  <si>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</si>
  <si>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</si>
  <si>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</si>
  <si>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</si>
  <si>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</si>
  <si>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</si>
  <si>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</si>
  <si>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</si>
  <si>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</si>
  <si>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</si>
  <si>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</si>
  <si>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</si>
  <si>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</si>
  <si>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</si>
  <si>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</si>
  <si>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</si>
  <si>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</si>
  <si>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</si>
  <si>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</si>
  <si>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</si>
  <si>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</si>
  <si>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</si>
  <si>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</si>
  <si>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</si>
  <si>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</si>
  <si>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</si>
  <si>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</si>
  <si>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</si>
  <si>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</si>
  <si>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</si>
  <si>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</si>
  <si>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</si>
  <si>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</si>
  <si>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</si>
  <si>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</si>
  <si>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</si>
  <si>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</si>
  <si>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</si>
  <si>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</si>
  <si>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</si>
  <si>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</si>
  <si>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</si>
  <si>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</si>
  <si>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</si>
  <si>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</si>
  <si>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</si>
  <si>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</si>
  <si>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</si>
  <si>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</si>
  <si>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</si>
  <si>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</si>
  <si>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</si>
  <si>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</si>
  <si>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</si>
  <si>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</si>
  <si>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</si>
  <si>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</si>
  <si>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</si>
  <si>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</si>
  <si>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</si>
  <si>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</si>
  <si>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</si>
  <si>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</si>
  <si>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</si>
  <si>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</si>
  <si>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</si>
  <si>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</si>
  <si>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</si>
  <si>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</si>
  <si>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</si>
  <si>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</si>
  <si>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</si>
  <si>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</si>
  <si>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</si>
  <si>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</si>
  <si>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</si>
  <si>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</si>
  <si>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</si>
  <si>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</si>
  <si>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</si>
  <si>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</si>
  <si>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</si>
  <si>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</si>
  <si>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</si>
  <si>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</si>
  <si>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</si>
  <si>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</si>
  <si>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</si>
  <si>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</si>
  <si>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</si>
  <si>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</si>
  <si>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</si>
  <si>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</si>
  <si>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</si>
  <si>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</si>
  <si>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</si>
  <si>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</si>
  <si>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</si>
  <si>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</si>
  <si>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</si>
  <si>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</si>
  <si>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</si>
  <si>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</si>
  <si>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</si>
  <si>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</si>
  <si>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</si>
  <si>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</si>
  <si>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</si>
  <si>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</si>
  <si>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</si>
  <si>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</si>
  <si>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</si>
  <si>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</si>
  <si>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</si>
  <si>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</si>
  <si>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</si>
  <si>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</si>
  <si>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</si>
  <si>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</si>
  <si>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</si>
  <si>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</si>
  <si>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</si>
  <si>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</si>
  <si>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</si>
  <si>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</si>
  <si>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</si>
  <si>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</si>
  <si>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</si>
  <si>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</si>
  <si>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</si>
  <si>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</si>
  <si>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</si>
  <si>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</si>
  <si>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</si>
  <si>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</si>
  <si>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</si>
  <si>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</si>
  <si>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</si>
  <si>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</si>
  <si>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</si>
  <si>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</si>
  <si>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</si>
  <si>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</si>
  <si>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</si>
  <si>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</si>
  <si>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</si>
  <si>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</si>
  <si>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</si>
  <si>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</si>
  <si>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</si>
  <si>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</si>
  <si>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</si>
  <si>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</si>
  <si>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</si>
  <si>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</si>
  <si>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</si>
  <si>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</si>
  <si>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</si>
  <si>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</si>
  <si>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</si>
  <si>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</si>
  <si>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</si>
  <si>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</si>
  <si>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</si>
  <si>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</si>
  <si>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</si>
  <si>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</si>
  <si>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</si>
  <si>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</si>
  <si>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</si>
  <si>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</si>
  <si>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</si>
  <si>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</si>
  <si>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</si>
  <si>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</si>
  <si>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</si>
  <si>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</si>
  <si>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</si>
  <si>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</si>
  <si>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</si>
  <si>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</si>
  <si>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</si>
  <si>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</si>
  <si>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</si>
  <si>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</si>
  <si>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</si>
  <si>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</si>
  <si>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</si>
  <si>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</si>
  <si>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</si>
  <si>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</si>
  <si>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</si>
  <si>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</si>
  <si>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</si>
  <si>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</si>
  <si>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</si>
  <si>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</si>
  <si>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</si>
  <si>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</si>
  <si>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</si>
  <si>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</si>
  <si>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</si>
  <si>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</si>
  <si>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</si>
  <si>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</si>
  <si>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</si>
  <si>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</si>
  <si>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</si>
  <si>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</si>
  <si>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</si>
  <si>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</si>
  <si>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</si>
  <si>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</si>
  <si>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</si>
  <si>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</si>
  <si>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</si>
  <si>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</si>
  <si>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</si>
  <si>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</si>
  <si>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</si>
  <si>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</si>
  <si>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</si>
  <si>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</si>
  <si>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</si>
  <si>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</si>
  <si>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</si>
  <si>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</si>
  <si>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</si>
  <si>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</si>
  <si>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</si>
  <si>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</si>
  <si>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</si>
  <si>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</si>
  <si>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</si>
  <si>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</si>
  <si>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</si>
  <si>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</si>
  <si>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</si>
  <si>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</si>
  <si>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</si>
  <si>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</si>
  <si>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</si>
  <si>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</si>
  <si>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</si>
  <si>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</si>
  <si>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</si>
  <si>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</si>
  <si>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</si>
  <si>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</si>
  <si>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</si>
  <si>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</si>
  <si>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</si>
  <si>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</si>
  <si>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</si>
  <si>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</si>
  <si>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</si>
  <si>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</si>
  <si>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</si>
  <si>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</si>
  <si>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</si>
  <si>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</si>
  <si>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</si>
  <si>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</si>
  <si>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</si>
  <si>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</si>
  <si>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</si>
  <si>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</si>
  <si>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</si>
  <si>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</si>
  <si>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</si>
  <si>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</si>
  <si>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</si>
  <si>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</si>
  <si>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</si>
  <si>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</si>
  <si>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</si>
  <si>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</si>
  <si>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</si>
  <si>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</si>
  <si>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</si>
  <si>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</si>
  <si>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</si>
  <si>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</si>
  <si>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</si>
  <si>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</si>
  <si>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</si>
  <si>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</si>
  <si>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</si>
  <si>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</si>
  <si>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</si>
  <si>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</si>
  <si>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</si>
  <si>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</si>
  <si>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</si>
  <si>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</si>
  <si>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</si>
  <si>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</si>
  <si>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</si>
  <si>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</si>
  <si>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</si>
  <si>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</si>
  <si>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</si>
  <si>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</si>
  <si>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</si>
  <si>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</si>
  <si>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</si>
  <si>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</si>
  <si>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</si>
  <si>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</si>
  <si>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</si>
  <si>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</si>
  <si>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</si>
  <si>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</si>
  <si>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</si>
  <si>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</si>
  <si>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</si>
  <si>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</si>
  <si>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</si>
  <si>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</si>
  <si>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</si>
  <si>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</si>
  <si>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</si>
  <si>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</si>
  <si>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</si>
  <si>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</si>
  <si>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</si>
  <si>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</si>
  <si>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</si>
  <si>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</si>
  <si>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</si>
  <si>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</si>
  <si>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</si>
  <si>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</si>
  <si>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</si>
  <si>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</si>
  <si>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</si>
  <si>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</si>
  <si>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</si>
  <si>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</si>
  <si>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</si>
  <si>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</si>
  <si>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</si>
  <si>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</si>
  <si>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</si>
  <si>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</si>
  <si>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</si>
  <si>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</si>
  <si>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</si>
  <si>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</si>
  <si>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</si>
  <si>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</si>
  <si>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</si>
  <si>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</si>
  <si>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</si>
  <si>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</si>
  <si>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</si>
  <si>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</si>
  <si>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</si>
  <si>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</si>
  <si>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</si>
  <si>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</si>
  <si>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</si>
  <si>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</si>
  <si>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</si>
  <si>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</si>
  <si>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</si>
  <si>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</si>
  <si>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</si>
  <si>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</si>
  <si>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</si>
  <si>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</si>
  <si>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</si>
  <si>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</si>
  <si>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</si>
  <si>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</si>
  <si>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</si>
  <si>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</si>
  <si>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</si>
  <si>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</si>
  <si>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</si>
  <si>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</si>
  <si>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</si>
  <si>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</si>
  <si>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</si>
  <si>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</si>
  <si>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</si>
  <si>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</si>
  <si>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</si>
  <si>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</si>
  <si>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</si>
  <si>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</si>
  <si>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</si>
  <si>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</si>
  <si>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</si>
  <si>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</si>
  <si>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</si>
  <si>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</si>
  <si>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</si>
  <si>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</si>
  <si>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</si>
  <si>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</si>
  <si>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</si>
  <si>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</si>
  <si>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</si>
  <si>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</si>
  <si>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</si>
  <si>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</si>
  <si>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</si>
  <si>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</si>
  <si>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</si>
  <si>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</si>
  <si>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</si>
  <si>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</si>
  <si>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</si>
  <si>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</si>
  <si>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</si>
  <si>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</si>
  <si>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</si>
  <si>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</si>
  <si>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</si>
  <si>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</si>
  <si>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</si>
  <si>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</si>
  <si>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</si>
  <si>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</si>
  <si>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</si>
  <si>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</si>
  <si>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</si>
  <si>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</si>
  <si>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</si>
  <si>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</si>
  <si>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</si>
  <si>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</si>
  <si>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</si>
  <si>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</si>
  <si>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</si>
  <si>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</si>
  <si>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</si>
  <si>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</si>
  <si>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</si>
  <si>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</si>
  <si>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</si>
  <si>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</si>
  <si>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</si>
  <si>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</si>
  <si>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</si>
  <si>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</si>
  <si>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</si>
  <si>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</si>
  <si>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</si>
  <si>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</si>
  <si>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</si>
  <si>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</si>
  <si>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</si>
  <si>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</si>
  <si>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</si>
  <si>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</si>
  <si>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</si>
  <si>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</si>
  <si>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</si>
  <si>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</si>
  <si>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</si>
  <si>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</si>
  <si>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</si>
  <si>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</si>
  <si>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</si>
  <si>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</si>
  <si>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</si>
  <si>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</si>
  <si>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</si>
  <si>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</si>
  <si>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</si>
  <si>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</si>
  <si>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</si>
  <si>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</si>
  <si>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</si>
  <si>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</si>
  <si>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</si>
  <si>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</si>
  <si>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</si>
  <si>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</si>
  <si>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</si>
  <si>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</si>
  <si>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</si>
  <si>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</si>
  <si>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</si>
  <si>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</si>
  <si>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</si>
  <si>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</si>
  <si>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</si>
  <si>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</si>
  <si>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</si>
  <si>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</si>
  <si>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</si>
  <si>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</si>
  <si>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</si>
  <si>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</si>
  <si>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</si>
  <si>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</si>
  <si>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</si>
  <si>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</si>
  <si>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</si>
  <si>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</si>
  <si>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</si>
  <si>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</si>
  <si>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</si>
  <si>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</si>
  <si>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</si>
  <si>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</si>
  <si>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</si>
  <si>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</si>
  <si>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</si>
  <si>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</si>
  <si>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</si>
  <si>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</si>
  <si>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</si>
  <si>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</si>
  <si>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</si>
  <si>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</si>
  <si>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</si>
  <si>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</si>
  <si>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</si>
  <si>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</si>
  <si>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</si>
  <si>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</si>
  <si>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</si>
  <si>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</si>
  <si>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</si>
  <si>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</si>
  <si>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</si>
  <si>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</si>
  <si>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</si>
  <si>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</si>
  <si>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</si>
  <si>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</si>
  <si>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</si>
  <si>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</si>
  <si>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</si>
  <si>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</si>
  <si>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</si>
  <si>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</si>
  <si>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</si>
  <si>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</si>
  <si>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</si>
  <si>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</si>
  <si>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</si>
  <si>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</si>
  <si>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</si>
  <si>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</si>
  <si>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</si>
  <si>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</si>
  <si>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</si>
  <si>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</si>
  <si>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</si>
  <si>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</si>
  <si>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PCM-20251203-00001003</t>
  </si>
  <si>
    <t>Team on the way  50  min</t>
  </si>
  <si>
    <t xml:space="preserve"> PCM-20250215-00000830 </t>
  </si>
  <si>
    <t>LTE site still down and  site located in aramco area access issue need special permission</t>
  </si>
  <si>
    <t>NO PCM</t>
  </si>
  <si>
    <t>SCECO cut in area and team saving JED2928</t>
  </si>
  <si>
    <t>PCM-20251203-00000960</t>
  </si>
  <si>
    <t>EM team on the way need 60 Min</t>
  </si>
  <si>
    <t>PCM-20251203-00000979</t>
  </si>
  <si>
    <t>EM team on the way need 120 Min</t>
  </si>
  <si>
    <t>SCECO cut in area and team on the way to saving HUB YLM0740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</si>
  <si>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</si>
  <si>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</si>
  <si>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</si>
  <si>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</si>
  <si>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</si>
  <si>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</si>
  <si>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</si>
  <si>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</si>
  <si>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PCM-20251203-00001009</t>
  </si>
  <si>
    <t xml:space="preserve">scattered sites HAJ0217 &amp; HAJ0130 &amp; HAJ2931 / EM Team need 10 min for Hub site HAJ0217 </t>
  </si>
  <si>
    <t>PCM-20251203-00001075</t>
  </si>
  <si>
    <t xml:space="preserve">team on the way need 80 minutes </t>
  </si>
  <si>
    <t>PCM-20251203-00001090</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</si>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</sst>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0" totalsRowShown="0" headerRowDxfId="46" dataDxfId="45" headerRowBorderDxfId="43" tableBorderDxfId="44" totalsRowBorderDxfId="42">
  <autoFilter ref="A1:L22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29" dataDxfId="28" headerRowBorderDxfId="26" tableBorderDxfId="27">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5" totalsRowShown="0" headerRowDxfId="13" tableBorderDxfId="12">
  <autoFilter ref="A1:L43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331.62660277777468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45994.575028356485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45994.575028356485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45994.575028356485</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45994.575028356485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45994.575028356485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45994.575028356485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45994.575028356485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45994.575028356485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45994.575028356485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45994.575028356485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45994.575028356485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45994.575028356485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45994.575028356485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45994.575028356485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45994.575028356485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45994.575028356485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45994.575028356485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45994.575028356485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45994.575028356485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45994.575028356485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45994.575028356485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45994.575028356485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45994.575028356485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45994.575028356485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45994.575028356485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45994.575028356485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45994.575028356485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45994.575028356485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45994.575028356485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45994.575028356485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45994.575028356485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45994.575028356485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45994.575028356485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45994.575028356485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45994.575028356485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45994.575028356485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45994.575028356485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45994.575028356485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45994.575028356485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45994.575028356485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45994.575028356485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45994.575028356485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45994.575028356485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45994.575028356485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45994.575028356485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45994.575028356485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45994.575028356485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45994.575028356485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45994.575028356485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45994.575028356485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45994.575028356485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45994.575028356485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45994.575028356485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45994.575028356485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45994.575028356485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45994.575028356485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45994.575028356485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45994.575028356485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45994.575028356485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45994.575028356485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45994.575028356485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45994.575028356485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45994.575028356485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45994.575028356485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45994.575028356485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45994.575028356485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45994.575028356485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45994.575028356485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45994.575028356485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45994.575028356485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45994.575028356485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45994.575028356485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45994.575028356485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45994.575028356485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45994.575028356485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45994.575028356485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45994.575028356485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45994.575028356485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45994.575028356485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45994.575028356485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45994.575028356485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45994.575028356485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45994.575028356485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45994.575028356485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45994.575028356485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45994.575028356485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45994.575028356485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45994.575028356485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45994.575028356485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45994.575028356485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45994.575028356485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45994.575028356485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45994.575028356485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45994.575028356485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45994.575028356485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45994.575028356485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45994.575028356485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45994.575028356485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45994.575028356485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45994.575028356485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45994.575028356485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45994.575028356485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45994.575028356485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45994.575028356485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45994.575028356485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45994.575028356485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45994.575028356485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45994.575028356485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45994.575028356485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45994.575028356485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45994.575028356485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45994.575028356485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45994.575028356485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45994.575028356485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45994.575028356485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45994.575028356485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45994.575028356485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45994.575028356485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45994.575028356485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45994.575028356485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45994.575028356485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45994.575028356485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45994.575028356485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45994.575028356485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45994.575028356485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45994.575028356485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45994.575028356485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45994.575028356485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45994.575028356485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45994.575028356485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45994.575028356485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45994.575028356485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45994.575028356485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45994.575028356485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45994.575028356485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45994.575028356485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45994.575028356485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45994.575028356485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45994.575028356485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45994.575028356485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45994.575028356485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45994.575028356485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45994.575028356485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45994.575028356485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45994.575028356485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45994.575028356485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45994.575028356485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45994.575028356485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45994.575028356485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45994.575028356485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45994.575028356485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45994.575028356485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45994.575028356485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45994.575028356485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45994.575028356485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45994.575028356485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45994.575028356485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45994.575028356485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45994.575028356485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45994.575028356485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45994.575028356485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45994.575028356485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45994.575028356485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45994.575028356485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45994.575028356485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45994.575028356485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45994.575028356485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45994.575028356485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45994.575028356485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45994.575028356485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45994.575028356485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45994.575028356485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45994.575028356485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45994.575028356485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45994.575028356485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45994.575028356485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45994.575028356485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45994.575028356485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45994.575028356485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45994.575028356485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45994.575028356485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45994.575028356485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45994.575028356485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45994.575028356485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45994.575028356485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45994.575028356485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45994.575028356485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45994.575028356485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45994.575028356485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45994.575028356485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45994.575028356485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45994.575028356485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45994.575028356485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45994.575028356485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45994.575028356485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45994.575028356485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45994.575028356485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45994.575028356485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45994.575028356485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45994.575028356485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45994.575028356485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45994.575028356485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45994.575028356485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45994.575028356485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45994.575028356485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45994.575028356485</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40BBC2DC-D926-4E49-BE36-B4E2DE49DC99}"/>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169.57519074073934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10.187609722219349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45994.575028703701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45994.575028703701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45994.575028703701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45994.575028703701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45994.575028703701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45994.575028703701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45994.575028703701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45994.575028703701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45994.575028703701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45994.575028703701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45994.575028703701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45994.575028703701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45994.575028703701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45994.575028703701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45994.575028703701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45994.575028703701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45994.575028703701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45994.575028703701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45994.575028703701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45994.575028703701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45994.575028703701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45994.575028703701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45994.575028703701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45994.575028703701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45994.575028703701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45994.575028703701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45994.575028703701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45994.575028703701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45994.575028703701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45994.575028703701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45994.575028703701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45994.575028703701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45994.575028703701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82" t="s">
        <v>39192</v>
      </c>
      <c r="B2" s="58" t="str">
        <f>IFERROR(VLOOKUP(D2,DB!A:K,11,0),"")</f>
        <v>R3</v>
      </c>
      <c r="C2" s="18">
        <v>1</v>
      </c>
      <c r="D2" s="18" t="s">
        <v>16066</v>
      </c>
      <c r="E2" s="18" t="s">
        <v>39106</v>
      </c>
      <c r="F2" s="20">
        <v>45994.525000000001</v>
      </c>
      <c r="G2" s="21">
        <f t="shared" ref="G2:G20" ca="1" si="0">IFERROR(NOW()-F2,"-")</f>
        <v>5.0028703699354082E-2</v>
      </c>
      <c r="H2" s="22">
        <v>45994.520405092589</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c r="E3" s="18"/>
      <c r="F3" s="20"/>
      <c r="G3" s="21">
        <f t="shared" ca="1" si="0"/>
        <v>45994.575028703701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45994.575028703701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45994.575028703701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45994.575028703701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45994.575028703701</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45994.575028703701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45994.575028703701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45994.575028703701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45994.575028703701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45994.575028703701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45994.575028703701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45994.575028703701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45994.575028703701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45994.575028703701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45994.575028703701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45994.575028703701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45994.575028703701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45994.575028703701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45994.575028703701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45994.575028703701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45994.575028703701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45994.575028703701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45994.575028703701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45994.575028703701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45994.575028703701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45994.575028703701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45994.575028703701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45994.575028703701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45994.575028703701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45994.575028703701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45994.575028703701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45994.575028703701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45994.575028703701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45994.575028703701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45994.575028703701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45994.575028703701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45994.575028703701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45994.575028703701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45994.575028703701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45994.575028703701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45994.575028703701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45994.575028703701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45994.575028703701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45994.575028703701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45994.575028703701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45994.575028703701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45994.575028703701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45994.575028703701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45994.575028703701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45994.575028703701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45994.575028703701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45994.575028703701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45994.575028703701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45994.575028703701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45994.575028703701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45994.575028703701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45994.575028703701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45994.575028703701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45994.575028703701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45994.575028703701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45994.575028703701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45994.575028703701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45994.575028703701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45994.575028703701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45994.575028703701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45994.575028703701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45994.575028703701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45994.575028703701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45994.575028703701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45994.575028703701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45994.575028703701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45994.575028703701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45994.575028703701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45994.575028703701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45994.575028703701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45994.575028703701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45994.575028703701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45994.575028703701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45994.575028703701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45994.575028703701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45994.575028703701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45994.575028703701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45994.575028703701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45994.575028703701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45994.575028703701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45994.575028703701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45994.575028703701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45994.575028703701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45994.575028703701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45994.575028703701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45994.575028703701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45994.575028703701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45994.575028703701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45994.575028703701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45994.575028703701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45994.575028703701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45994.575028703701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45994.575028703701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45994.575028703701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45994.575028703701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45994.575028703701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45994.575028703701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45994.575028703701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45994.575028703701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45994.575028703701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45994.575028703701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45994.575028703701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45994.575028703701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45994.575028703701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45994.575028703701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45994.575028703701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45994.575028703701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45994.575028703701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45994.575028703701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45994.575028703701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45994.575028703701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45994.575028703701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45994.575028703701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45994.575028703701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45994.575028703701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45994.575028703701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45994.575028703701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45994.575028703701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45994.575028703701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45994.575028703701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45994.575028703701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45994.575028703701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45994.575028703701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45994.575028703701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45994.575028703701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45994.575028703701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45994.575028703701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45994.575028703701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45994.575028703701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45994.575028703701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45994.575028703701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45994.575028703701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45994.575028703701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45994.575028703701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45994.575028703701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45994.575028703701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45994.575028703701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45994.575028703701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45994.575028703701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45994.575028703701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45994.575028703701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45994.575028703701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45994.575028703701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45994.575028703701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45994.575028703701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45994.575028703701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45994.575028703701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45994.575028703701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45994.575028703701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45994.575028703701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45994.575028703701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45994.575028703701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45994.575028703701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45994.575028703701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45994.575028703701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45994.575028703701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45994.575028703701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45994.575028703701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45994.575028703701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45994.575028703701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45994.575028703701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45994.575028703701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45994.575028703701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45994.575028703701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45994.575028703701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45994.575028703701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45994.575028703701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45994.575028703701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45994.575028703701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45994.575028703701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45994.575028703701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45994.575028703701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45994.575028703701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45994.575028703701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45994.575028703701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45994.575028703701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45994.575028703701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45994.575028703701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45994.575028703701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45994.575028703701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45994.575028703701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45994.575028703701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45994.575028703701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45994.575028703701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45994.575028703701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45994.575028703701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45994.575028703701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45994.575028703701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45994.575028703701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45994.575028703701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45994.575028703701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45994.575028703701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45994.575028703701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45994.575028703701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45994.575028703701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45994.575028703701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45994.575028703701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45994.575028703701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45994.575028703701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45994.575028703701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45994.575028703701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45994.575028703701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45994.575028703701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45994.575028703701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45994.575028703701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45994.575028703701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45994.575028703701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45994.575028703701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45994.575028703701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45994.575028703701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45994.575028703701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45994.575028703701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45994.575028703701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45994.575028703701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45994.575028703701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45994.575028703701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45994.575028703701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45994.575028703701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45994.575028703701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45994.575028703701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45994.575028703701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45994.575028703701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45994.575028703701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45994.575028703701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45994.575028703701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45994.575028703701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45994.575028703701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45994.575028703701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45994.575028703701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45994.575028703701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45994.575028703701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45994.575028703701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45994.575028703701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45994.575028703701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45994.575028703701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45994.575028703701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45994.575028703701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45994.575028703701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45994.575028703701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45994.575028703701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45994.575028703701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45994.575028703701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45994.575028703701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45994.575028703701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45994.575028703701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45994.575028703701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45994.575028703701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45994.575028703701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45994.575028703701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45994.575028703701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45994.575028703701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45994.575028703701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45994.575028703701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45994.575028703701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45994.575028703701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45994.575028703701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45994.575028703701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45994.575028703701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45994.575028703701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45994.575028703701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45994.575028703701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45994.575028703701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45994.575028703701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45994.575028703701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45994.575028703701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45994.575028703701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45994.575028703701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45994.575028703701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45994.575028703701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45994.575028703701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45994.575028703701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45994.575028703701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45994.575028703701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45994.575028703701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45994.575028703701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45994.575028703701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45994.575028703701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45994.575028703701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45994.575028703701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45994.575028703701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45994.575028703701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45994.575028703701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45994.575028703701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45994.575028703701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45994.575028703701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45994.575028703701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45994.575028703701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45994.575028703701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45994.575028703701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45994.575028703701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45994.575028703701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45994.575028703701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45994.575028703701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45994.575028703701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45994.575028703701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45994.575028703701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45994.575028703701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45994.575028703701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45994.575028703701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45994.575028703701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45994.575028703701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45994.575028703701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45994.575028703701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45994.575028703701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45994.575028703701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45994.575028703701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45994.575028703701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45994.575028703701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45994.575028703701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45994.575028703701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45994.575028703701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45994.575028703701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45994.575028703701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45994.575028703701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45994.575028703701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45994.575028703701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45994.575028703701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45994.575028703701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45994.575028703701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45994.575028703701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45994.575028703701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45994.575028703701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45994.575028703701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45994.575028703701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45994.575028703701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45994.575028703701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45994.575028703701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45994.575028703701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45994.575028703701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45994.575028703701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45994.575028703701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45994.575028703701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45994.575028703701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45994.575028703701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45994.575028703701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45994.575028703701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45994.575028703701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45994.575028703701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45994.575028703701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45994.575028703701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45994.575028703701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45994.575028703701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45994.575028703701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45994.575028703701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45994.575028703701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45994.575028703701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45994.575028703701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45994.575028703701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45994.575028703701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45994.575028703701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45994.575028703701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45994.575028703701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45994.575028703701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45994.575028703701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45994.575028703701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45994.575028703701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45994.575028703701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45994.575028703701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45994.575028703701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45994.575028703701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45994.575028703701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45994.575028703701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45994.575028703701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45994.575028703701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45994.575028703701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45994.575028703701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45994.575028703701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45994.575028703701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45994.575028703701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45994.575028703701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45994.575028703701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45994.575028703701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45994.575028703701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45994.575028703701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45994.575028703701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45994.575028703701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45994.575028703701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45994.575028703701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45994.575028703701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45994.575028703701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45994.575028703701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45994.575028703701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45994.575028703701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45994.575028703701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45994.575028703701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45994.575028703701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45994.575028703701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45994.575028703701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45994.575028703701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45994.575028703701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45994.575028703701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45994.575028703701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45994.575028703701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45994.575028703701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45994.575028703701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45994.575028703701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45994.575028703701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45994.575028703701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45994.575028703701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45994.575028703701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45994.575028703701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45994.575028703701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45994.575028703701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45994.575028703701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45994.575028703701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45994.575028703701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45994.575028703701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45994.575028703701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45994.575028703701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45994.575028703701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45994.575028703701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45994.575028703701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45994.575028703701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45994.575028703701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45994.575028703701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45994.575028703701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45994.575028703701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45994.575028703701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45994.575028703701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45994.575028703701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45994.575028703701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45994.575028703701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45994.575028703701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45994.575028703701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45994.575028703701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45994.575028703701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45994.575028703701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45994.575028703701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45994.575028703701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45994.575028703701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45994.575028703701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45994.575028703701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45994.575028703701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45994.575028703701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45994.575028703701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45994.575028703701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45994.575028703701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45994.575028703701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45994.575028703701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45994.575028703701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45994.575028703701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45994.575028703701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45994.575028703701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45994.575028703701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45994.575028703701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45994.575028703701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45994.575028703701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45994.575028703701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45994.575028703701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45994.575028703701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45994.575028703701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45994.575028703701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45994.575028703701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45994.575028703701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45994.575028703701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45994.575028703701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45994.575028703701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45994.575028703701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45994.575028703701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45994.575028703701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45994.575028703701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45994.575028703701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45994.575028703701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45994.575028703701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45994.575028703701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45994.575028703701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45994.575028703701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45994.575028703701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45994.575028703701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45994.575028703701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45994.575028703701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45994.575028703701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45994.575028703701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45994.575028703701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45994.575028703701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45994.575028703701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45994.575028703701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45994.575028703701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45994.575028703701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45994.575028703701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45994.575028703701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45994.575028703701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45994.575028703701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45994.575028703701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45994.575028703701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45994.575028703701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45994.575028703701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45994.575028703701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45994.575028703701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45994.575028703701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45994.575028703701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45994.575028703701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45994.575028703701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45994.575028703701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45994.575028703701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45994.575028703701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45994.575028703701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45994.575028703701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45994.575028703701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45994.575028703701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45994.575028703701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45994.575028703701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45994.575028703701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45994.575028703701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45994.575028703701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45994.575028703701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45994.575028703701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45994.575028703701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45994.575028703701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45994.575028703701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45994.575028703701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45994.575028703701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45994.575028703701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45994.575028703701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45994.575028703701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45994.575028703701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45994.575028703701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45994.575028703701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45994.575028703701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45994.575028703701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45994.575028703701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45994.575028703701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45994.575028703701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45994.575028703701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45994.575028703701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45994.575028703701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45994.575028703701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45994.575028703701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45994.575028703701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45994.575028703701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45994.575028703701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45994.575028703701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45994.575028703701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45994.575028703701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45994.575028703701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45994.575028703701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45994.575028703701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45994.575028703701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45994.575028703701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45994.575028703701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45994.575028703701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45994.575028703701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45994.575028703701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45994.575028703701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45994.575028703701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45994.575028703701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45994.575028703701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45994.575028703701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45994.575028703701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45994.575028703701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45994.575028703701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45994.575028703701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45994.575028703701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45994.575028703701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45994.575028703701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45994.575028703701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45994.575028703701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45994.575028703701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45994.575028703701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45994.575028703701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45994.575028703701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45994.575028703701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45994.575028703701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45994.575028703701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45994.575028703701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45994.575028703701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45994.575028703701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45994.575028703701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45994.575028703701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45994.575028703701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45994.575028703701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45994.575028703701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45994.575028703701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45994.575028703701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45994.575028703701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45994.575028703701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45994.575028703701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45994.575028703701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45994.575028703701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45994.575028703701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45994.575028703701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45994.575028703701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45994.575028703701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45994.575028703701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45994.575028703701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45994.575028703701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45994.575028703701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45994.575028703701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45994.575028703701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45994.575028703701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45994.575028703701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45994.575028703701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45994.575028703701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45994.575028703701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45994.575028703701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45994.575028703701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45994.575028703701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45994.575028703701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45994.575028703701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45994.575028703701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45994.575028703701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45994.575028703701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45994.575028703701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45994.575028703701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45994.575028703701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45994.575028703701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45994.575028703701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45994.575028703701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45994.575028703701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45994.575028703701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45994.575028703701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45994.575028703701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45994.575028703701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45994.575028703701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45994.575028703701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45994.575028703701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45994.575028703701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45994.575028703701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45994.575028703701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45994.575028703701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45994.575028703701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45994.575028703701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45994.575028703701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45994.575028703701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45994.575028703701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45994.575028703701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45994.575028703701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45994.575028703701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45994.575028703701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45994.575028703701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45994.575028703701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45994.575028703701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45994.575028703701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45994.575028703701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45994.575028703701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45994.575028703701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45994.575028703701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45994.575028703701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45994.575028703701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45994.575028703701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45994.575028703701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45994.575028703701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45994.575028703701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45994.575028703701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45994.575028703701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45994.575028703701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45994.575028703701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45994.575028703701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45994.575028703701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45994.575028703701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45994.575028703701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45994.575028703701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45994.575028703701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45994.575028703701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45994.575028703701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45994.575028703701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45994.575028703701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45994.575028703701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45994.575028703701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45994.575028703701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45994.575028703701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45994.575028703701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45994.575028703701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45994.575028703701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45994.575028703701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45994.575028703701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45994.575028703701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45994.575028703701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45994.575028703701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45994.575028703701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45994.575028703701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45994.575028703701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45994.575028703701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45994.575028703701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45994.575028703701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45994.575028703701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45994.575028703701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45994.575028703701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45994.575028703701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45994.575028703701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45994.575028703701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45994.575028703701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45994.575028703701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45994.575028703701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45994.575028703701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45994.575028703701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45994.575028703701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45994.575028703701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45994.575028703701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45994.575028703701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45994.575028703701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45994.575028703701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45994.575028703701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45994.575028703701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45994.575028703701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45994.575028703701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45994.575028703701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45994.575028703701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45994.575028703701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45994.575028703701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45994.575028703701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45994.575028703701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45994.575028703701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45994.575028703701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45994.575028703701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45994.575028703701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45994.575028703701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45994.575028703701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45994.575028703701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45994.575028703701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45994.575028703701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45994.575028703701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45994.575028703701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45994.575028703701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45994.575028703701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45994.575028703701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45994.575028703701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45994.575028703701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45994.575028703701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45994.575028703701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45994.575028703701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45994.575028703701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45994.575028703701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45994.575028703701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45994.575028703701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45994.575028703701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45994.575028703701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45994.575028703701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45994.575028703701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45994.575028703701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45994.575028703701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45994.575028703701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45994.575028703701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45994.575028703701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45994.575028703701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45994.575028703701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45994.575028703701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45994.575028703701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45994.575028703701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45994.575028703701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45994.575028703701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45994.575028703701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45994.575028703701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45994.575028703701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45994.575028703701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45994.575028703701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45994.575028703701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45994.575028703701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45994.575028703701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45994.575028703701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45994.575028703701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45994.575028703701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45994.575028703701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45994.575028703701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45994.575028703701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45994.575028703701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45994.575028703701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45994.575028703701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45994.575028703701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45994.575028703701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45994.575028703701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45994.575028703701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45994.575028703701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45994.575028703701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45994.575028703701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45994.575028703701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45994.575028703701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45994.575028703701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45994.575028703701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45994.575028703701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45994.575028703701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45994.575028703701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45994.575028703701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45994.575028703701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45994.575028703701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45994.575028703701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45994.575028703701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45994.575028703701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45994.575028703701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45994.575028703701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45994.575028703701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45994.575028703701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45994.575028703701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45994.575028703701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45994.575028703701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45994.575028703701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45994.575028703701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45994.575028703701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45994.575028703701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45994.575028703701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45994.575028703701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45994.575028703701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45994.575028703701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45994.575028703701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45994.575028703701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45994.575028703701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45994.575028703701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45994.575028703701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45994.575028703701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45994.575028703701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45994.575028703701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45994.575028703701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45994.575028703701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45994.575028703701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45994.575028703701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45994.575028703701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45994.575028703701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45994.575028703701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45994.575028703701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45994.575028703701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45994.575028703701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45994.575028703701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45994.575028703701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45994.575028703701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45994.575028703701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45994.575028703701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45994.575028703701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45994.575028703701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45994.575028703701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45994.575028703701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45994.575028703701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45994.575028703701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45994.575028703701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45994.575028703701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45994.575028703701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45994.575028703701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45994.575028703701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45994.575028703701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45994.575028703701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45994.575028703701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45994.575028703701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45994.575028703701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45994.575028703701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45994.575028703701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45994.575028703701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45994.575028703701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45994.575028703701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45994.575028703701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45994.575028703701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45994.575028703701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45994.575028703701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45994.575028703701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45994.575028703701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45994.575028703701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45994.575028703701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45994.575028703701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45994.575028703701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45994.575028703701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45994.575028703701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45994.575028703701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45994.575028703701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45994.575028703701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45994.575028703701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45994.575028703701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45994.575028703701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45994.575028703701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45994.575028703701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45994.575028703701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45994.575028703701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45994.575028703701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45994.575028703701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45994.575028703701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45994.575028703701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45994.575028703701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45994.575028703701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45994.575028703701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45994.575028703701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45994.575028703701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45994.575028703701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45994.575028703701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45994.575028703701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45994.575028703701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45994.575028703701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45994.575028703701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45994.575028703701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45994.575028703701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45994.575028703701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45994.575028703701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45994.575028703701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45994.575028703701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45994.575028703701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45994.575028703701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45994.575028703701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45994.575028703701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45994.575028703701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45994.575028703701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45994.575028703701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45994.575028703701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45994.575028703701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45994.575028703701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45994.575028703701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45994.575028703701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45994.575028703701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45994.575028703701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45994.575028703701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45994.575028703701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45994.575028703701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45994.575028703701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45994.575028703701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45994.575028703701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45994.575028703701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45994.575028703701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45994.575028703701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45994.575028703701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45994.575028703701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45994.575028703701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45994.575028703701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45994.575028703701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45994.575028703701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45994.575028703701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45994.575028703701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45994.575028703701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45994.575028703701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45994.575028703701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45994.575028703701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45994.575028703701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45994.575028703701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45994.575028703701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45994.575028703701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45994.575028703701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45994.575028703701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45994.575028703701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45994.575028703701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45994.575028703701</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0"/>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291.09431111110462</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35273</v>
      </c>
      <c r="E3" s="91" t="s">
        <v>39185</v>
      </c>
      <c r="F3" s="92"/>
      <c r="G3" s="93">
        <f t="shared" ref="G3:G46" ca="1" si="0">IFERROR(NOW()-F3,"")</f>
        <v>45994.575028703701</v>
      </c>
      <c r="H3" s="92">
        <v>45994.361620370371</v>
      </c>
      <c r="I3" s="110" t="str">
        <f>IFERROR(VLOOKUP(D3,DB!A:F,6,0),"")</f>
        <v>SCECO</v>
      </c>
      <c r="J3" s="110" t="str">
        <f>IFERROR(VLOOKUP(D3,DB!A:G,7,0),"")</f>
        <v>Vandalized</v>
      </c>
      <c r="K3" s="94" t="s">
        <v>39197</v>
      </c>
      <c r="L3" s="88" t="str">
        <f>IFERROR(VLOOKUP(D3,DB!A:I,9,0),"")</f>
        <v>Latis</v>
      </c>
    </row>
    <row r="4" spans="1:16" ht="15" customHeight="1">
      <c r="A4" s="110" t="s">
        <v>39198</v>
      </c>
      <c r="B4" s="110" t="str">
        <f>IFERROR(VLOOKUP(D4,DB!A:K,11,0),"")</f>
        <v>R4</v>
      </c>
      <c r="C4" s="90">
        <v>3</v>
      </c>
      <c r="D4" s="88" t="s">
        <v>36587</v>
      </c>
      <c r="E4" s="91" t="s">
        <v>39106</v>
      </c>
      <c r="F4" s="92">
        <v>45994.51394675926</v>
      </c>
      <c r="G4" s="93">
        <f t="shared" ca="1" si="0"/>
        <v>6.1081944440957159E-2</v>
      </c>
      <c r="H4" s="92">
        <v>45994.503738425927</v>
      </c>
      <c r="I4" s="110" t="str">
        <f>IFERROR(VLOOKUP(D4,DB!A:F,6,0),"")</f>
        <v>Generator-SG</v>
      </c>
      <c r="J4" s="110" t="str">
        <f>IFERROR(VLOOKUP(D4,DB!A:G,7,0),"")</f>
        <v>Vandalized</v>
      </c>
      <c r="K4" s="94" t="s">
        <v>39199</v>
      </c>
      <c r="L4" s="88" t="str">
        <f>IFERROR(VLOOKUP(D4,DB!A:I,9,0),"")</f>
        <v>Latis</v>
      </c>
    </row>
    <row r="5" spans="1:16" ht="15" customHeight="1">
      <c r="A5" s="110" t="s">
        <v>39196</v>
      </c>
      <c r="B5" s="110" t="str">
        <f>IFERROR(VLOOKUP(D5,DB!A:K,11,0),"")</f>
        <v>R4</v>
      </c>
      <c r="C5" s="90">
        <v>1</v>
      </c>
      <c r="D5" s="88" t="s">
        <v>29265</v>
      </c>
      <c r="E5" s="91" t="s">
        <v>39106</v>
      </c>
      <c r="F5" s="92"/>
      <c r="G5" s="93">
        <f t="shared" ca="1" si="0"/>
        <v>45994.575028703701</v>
      </c>
      <c r="H5" s="92">
        <v>45994.504155092596</v>
      </c>
      <c r="I5" s="110" t="str">
        <f>IFERROR(VLOOKUP(D5,DB!A:F,6,0),"")</f>
        <v>SCECO</v>
      </c>
      <c r="J5" s="110" t="str">
        <f>IFERROR(VLOOKUP(D5,DB!A:G,7,0),"")</f>
        <v>Dead</v>
      </c>
      <c r="K5" s="94" t="s">
        <v>39199</v>
      </c>
      <c r="L5" s="88" t="str">
        <f>IFERROR(VLOOKUP(D5,DB!A:I,9,0),"")</f>
        <v>Latis</v>
      </c>
    </row>
    <row r="6" spans="1:16" ht="15" customHeight="1">
      <c r="A6" s="110" t="s">
        <v>39200</v>
      </c>
      <c r="B6" s="110" t="str">
        <f>IFERROR(VLOOKUP(D6,DB!A:K,11,0),"")</f>
        <v>R4</v>
      </c>
      <c r="C6" s="90">
        <v>1</v>
      </c>
      <c r="D6" s="88" t="s">
        <v>37009</v>
      </c>
      <c r="E6" s="91" t="s">
        <v>39106</v>
      </c>
      <c r="F6" s="92">
        <v>45994.518576388888</v>
      </c>
      <c r="G6" s="93">
        <f t="shared" ca="1" si="0"/>
        <v>5.6452314813213889E-2</v>
      </c>
      <c r="H6" s="92">
        <v>45994.537245370368</v>
      </c>
      <c r="I6" s="110" t="str">
        <f>IFERROR(VLOOKUP(D6,DB!A:F,6,0),"")</f>
        <v>SCECO</v>
      </c>
      <c r="J6" s="110" t="str">
        <f>IFERROR(VLOOKUP(D6,DB!A:G,7,0),"")</f>
        <v>Dead</v>
      </c>
      <c r="K6" s="94" t="s">
        <v>39201</v>
      </c>
      <c r="L6" s="88" t="str">
        <f>IFERROR(VLOOKUP(D6,DB!A:I,9,0),"")</f>
        <v>Latis</v>
      </c>
    </row>
    <row r="7" spans="1:16" ht="15" customHeight="1">
      <c r="A7" s="110" t="s">
        <v>39196</v>
      </c>
      <c r="B7" s="110" t="str">
        <f>IFERROR(VLOOKUP(D7,DB!A:K,11,0),"")</f>
        <v>R4</v>
      </c>
      <c r="C7" s="90">
        <v>1</v>
      </c>
      <c r="D7" s="88" t="s">
        <v>34791</v>
      </c>
      <c r="E7" s="91" t="s">
        <v>39106</v>
      </c>
      <c r="F7" s="92"/>
      <c r="G7" s="93">
        <f t="shared" ca="1" si="0"/>
        <v>45994.575028703701</v>
      </c>
      <c r="H7" s="92">
        <v>45994.50582175926</v>
      </c>
      <c r="I7" s="110" t="str">
        <f>IFERROR(VLOOKUP(D7,DB!A:F,6,0),"")</f>
        <v>SCECO</v>
      </c>
      <c r="J7" s="110" t="str">
        <f>IFERROR(VLOOKUP(D7,DB!A:G,7,0),"")</f>
        <v>Good</v>
      </c>
      <c r="K7" s="94" t="s">
        <v>39202</v>
      </c>
      <c r="L7" s="88" t="str">
        <f>IFERROR(VLOOKUP(D7,DB!A:I,9,0),"")</f>
        <v>Latis</v>
      </c>
    </row>
    <row r="8" spans="1:16" ht="15" customHeight="1">
      <c r="A8" s="110"/>
      <c r="B8" s="110" t="str">
        <f>IFERROR(VLOOKUP(D8,DB!A:K,11,0),"")</f>
        <v/>
      </c>
      <c r="C8" s="90"/>
      <c r="D8" s="88"/>
      <c r="E8" s="91"/>
      <c r="F8" s="92"/>
      <c r="G8" s="93">
        <f t="shared" ca="1" si="0"/>
        <v>45994.575028703701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45994.575028703701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45994.575028703701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45994.575028703701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45994.575028703701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45994.575028703701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45994.575028703701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45994.575028703701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45994.575028703701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45994.575028703701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45994.575028703701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45994.575028703701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45994.575028703701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45994.575028703701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45994.575028703701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45994.575028703701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45994.575028703701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45994.575028703701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45994.575028703701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45994.575028703701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45994.575028703701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45994.575028703701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45994.575028703701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45994.575028703701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45994.575028703701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45994.575028703701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45994.575028703701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45994.575028703701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45994.575028703701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45994.575028703701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45994.575028703701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45994.575028703701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45994.575028703701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45994.575028703701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45994.575028703701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45994.575028703701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45994.575028703701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45994.575028703701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45994.575028703701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ref="G47:G110" ca="1" si="1">IFERROR(NOW()-F47,"")</f>
        <v>45994.575028703701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45994.575028703701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45994.575028703701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45994.575028703701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45994.575028703701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45994.575028703701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45994.575028703701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45994.575028703701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45994.575028703701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45994.575028703701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45994.575028703701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45994.575028703701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45994.575028703701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45994.575028703701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45994.575028703701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45994.575028703701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45994.575028703701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45994.575028703701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45994.575028703701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45994.575028703701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45994.575028703701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45994.575028703701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45994.575028703701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45994.575028703701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45994.575028703701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45994.575028703701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45994.575028703701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45994.575028703701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45994.575028703701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45994.575028703701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45994.575028703701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45994.575028703701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45994.575028703701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45994.575028703701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45994.575028703701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45994.575028703701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45994.575028703701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45994.575028703701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45994.575028703701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45994.575028703701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45994.575028703701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45994.575028703701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45994.575028703701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45994.575028703701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45994.575028703701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45994.575028703701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45994.575028703701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45994.575028703701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45994.575028703701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45994.575028703701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45994.575028703701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45994.575028703701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45994.575028703701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45994.575028703701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45994.575028703701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45994.575028703701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45994.575028703701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45994.575028703701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45994.575028703701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45994.575028703701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45994.575028703701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45994.575028703701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45994.575028703701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45994.575028703701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ref="G111:G174" ca="1" si="2">IFERROR(NOW()-F111,"")</f>
        <v>45994.575028703701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45994.575028703701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45994.575028703701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45994.575028703701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45994.575028703701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45994.575028703701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45994.575028703701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45994.575028703701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45994.575028703701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45994.575028703701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45994.575028703701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45994.575028703701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45994.575028703701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45994.575028703701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45994.575028703701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45994.575028703701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45994.575028703701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45994.575028703701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45994.575028703701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45994.575028703701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45994.575028703701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45994.575028703701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45994.575028703701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45994.575028703701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45994.575028703701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45994.575028703701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45994.575028703701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45994.575028703701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45994.575028703701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45994.575028703701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45994.575028703701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45994.575028703701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45994.575028703701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45994.575028703701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45994.575028703701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45994.575028703701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45994.575028703701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45994.575028703701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45994.575028703701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45994.575028703701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45994.575028703701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45994.575028703701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45994.575028703701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45994.575028703701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45994.575028703701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45994.575028703701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45994.575028703701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45994.575028703701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45994.575028703701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45994.575028703701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45994.575028703701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45994.575028703701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45994.575028703701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45994.575028703701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45994.575028703701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45994.575028703701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45994.575028703701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45994.575028703701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45994.575028703701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45994.575028703701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45994.575028703701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45994.575028703701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45994.575028703701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45994.575028703701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ref="G175:G220" ca="1" si="3">IFERROR(NOW()-F175,"")</f>
        <v>45994.575028703701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45994.575028703701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45994.575028703701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45994.575028703701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45994.575028703701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45994.575028703701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45994.575028703701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45994.575028703701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45994.575028703701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45994.575028703701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45994.575028703701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45994.575028703701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45994.575028703701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45994.575028703701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45994.575028703701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45994.575028703701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45994.575028703701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45994.575028703701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45994.575028703701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45994.575028703701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45994.575028703701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45994.575028703701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45994.575028703701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45994.575028703701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45994.575028703701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45994.575028703701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45994.575028703701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45994.575028703701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45994.575028703701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45994.575028703701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45994.575028703701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45994.575028703701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45994.575028703701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45994.575028703701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45994.575028703701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45994.575028703701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45994.575028703701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45994.575028703701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45994.575028703701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45994.575028703701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45994.575028703701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45994.575028703701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45994.575028703701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45994.575028703701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45994.575028703701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45994.575028703701</v>
      </c>
      <c r="H220" s="92"/>
      <c r="I220" s="110" t="str">
        <f>IFERROR(VLOOKUP(D220,DB!A:F,6,0),"")</f>
        <v/>
      </c>
      <c r="J220" s="110" t="str">
        <f>IFERROR(VLOOKUP(D220,DB!A:G,7,0),"")</f>
        <v/>
      </c>
      <c r="K220" s="94"/>
      <c r="L220" s="88" t="str">
        <f>IFERROR(VLOOKUP(D220,DB!A:I,9,0),"")</f>
        <v/>
      </c>
    </row>
  </sheetData>
  <dataValidations count="2">
    <dataValidation allowBlank="1" showInputMessage="1" showErrorMessage="1" sqref="E1" xr:uid="{A4F81451-56CC-4543-9497-104C4E44EE4B}"/>
    <dataValidation type="list" allowBlank="1" showInputMessage="1" showErrorMessage="1" sqref="E2:E2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0"/>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102.7429685185125</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39185</v>
      </c>
      <c r="F3" s="38">
        <v>45926.188877314817</v>
      </c>
      <c r="G3" s="105">
        <f t="shared" ref="G3" ca="1" si="0">IFERROR(NOW()-F3,"")</f>
        <v>68.386151388884173</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39185</v>
      </c>
      <c r="F4" s="107">
        <v>45948.661111111112</v>
      </c>
      <c r="G4" s="108">
        <f t="shared" ref="G4" ca="1" si="1">IFERROR(NOW()-F4,"")</f>
        <v>45.913917592588405</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13.201730092587241</v>
      </c>
      <c r="H5" s="136">
        <v>45981.360798611109</v>
      </c>
      <c r="I5" s="106" t="str">
        <f>IFERROR(VLOOKUP(D5,DB!A:F,6,0),"")</f>
        <v>SCECO</v>
      </c>
      <c r="J5" s="106" t="str">
        <f>IFERROR(VLOOKUP(D5,DB!A:G,7,0),"")</f>
        <v>Dead</v>
      </c>
      <c r="K5" s="106" t="s">
        <v>39210</v>
      </c>
      <c r="L5" s="106" t="str">
        <f>IFERROR(VLOOKUP(D5,DB!A:I,9,0),"")</f>
        <v>Latis</v>
      </c>
    </row>
    <row r="6" spans="1:13">
      <c r="A6" s="37" t="s">
        <v>39211</v>
      </c>
      <c r="B6" s="37" t="str">
        <f>IFERROR(VLOOKUP(D6,DB!A:K,11,0),"")</f>
        <v>R5</v>
      </c>
      <c r="C6" s="37">
        <v>5</v>
      </c>
      <c r="D6" s="37" t="s">
        <v>38344</v>
      </c>
      <c r="E6" s="37" t="s">
        <v>39185</v>
      </c>
      <c r="F6" s="38">
        <v>45994.527881944443</v>
      </c>
      <c r="G6" s="135">
        <f ca="1">IFERROR(NOW()-F6,"")</f>
        <v>4.714641204191139E-2</v>
      </c>
      <c r="H6" s="38">
        <v>45994.519641203704</v>
      </c>
      <c r="I6" s="37" t="str">
        <f>IFERROR(VLOOKUP(D6,DB!A:F,6,0),"")</f>
        <v>SCECO</v>
      </c>
      <c r="J6" s="37" t="str">
        <f>IFERROR(VLOOKUP(D6,DB!A:G,7,0),"")</f>
        <v>Haj Removal</v>
      </c>
      <c r="K6" s="37" t="s">
        <v>39212</v>
      </c>
      <c r="L6" s="37" t="str">
        <f>IFERROR(VLOOKUP(D6,DB!A:I,9,0),"")</f>
        <v>Latis</v>
      </c>
    </row>
    <row r="7" spans="1:13">
      <c r="A7" s="37"/>
      <c r="B7" s="37" t="str">
        <f>IFERROR(VLOOKUP(D7,DB!A:K,11,0),"")</f>
        <v/>
      </c>
      <c r="C7" s="37"/>
      <c r="D7" s="37"/>
      <c r="E7" s="37"/>
      <c r="F7" s="38"/>
      <c r="G7" s="135">
        <f ca="1">IFERROR(NOW()-F7,"")</f>
        <v>45994.575028356485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45994.575028356485</v>
      </c>
      <c r="H8" s="38"/>
      <c r="I8" s="37" t="str">
        <f>IFERROR(VLOOKUP(D8,DB!A:F,6,0),"")</f>
        <v/>
      </c>
      <c r="J8" s="37" t="str">
        <f>IFERROR(VLOOKUP(D8,DB!A:G,7,0),"")</f>
        <v/>
      </c>
      <c r="K8" s="37"/>
      <c r="L8" s="37" t="str">
        <f>IFERROR(VLOOKUP(D8,DB!A:I,9,0),"")</f>
        <v/>
      </c>
    </row>
    <row r="9" spans="1:13">
      <c r="A9" s="37"/>
      <c r="B9" s="37" t="str">
        <f>IFERROR(VLOOKUP(D9,DB!A:K,11,0),"")</f>
        <v>R5</v>
      </c>
      <c r="C9" s="37"/>
      <c r="D9" s="37" t="s">
        <v>32485</v>
      </c>
      <c r="E9" s="37"/>
      <c r="F9" s="38"/>
      <c r="G9" s="135">
        <f ca="1">IFERROR(NOW()-F9,"")</f>
        <v>45994.575028356485</v>
      </c>
      <c r="H9" s="38"/>
      <c r="I9" s="37" t="str">
        <f>IFERROR(VLOOKUP(D9,DB!A:F,6,0),"")</f>
        <v>SCECO</v>
      </c>
      <c r="J9" s="37" t="str">
        <f>IFERROR(VLOOKUP(D9,DB!A:G,7,0),"")</f>
        <v>Dead</v>
      </c>
      <c r="K9" s="37"/>
      <c r="L9" s="37" t="str">
        <f>IFERROR(VLOOKUP(D9,DB!A:I,9,0),"")</f>
        <v>Latis</v>
      </c>
    </row>
    <row r="10" spans="1:13">
      <c r="A10" s="37"/>
      <c r="B10" s="37" t="str">
        <f>IFERROR(VLOOKUP(D10,DB!A:K,11,0),"")</f>
        <v/>
      </c>
      <c r="C10" s="37"/>
      <c r="D10" s="37"/>
      <c r="E10" s="37"/>
      <c r="F10" s="38"/>
      <c r="G10" s="135">
        <f ca="1">IFERROR(NOW()-F10,"")</f>
        <v>45994.575028356485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45994.575028356485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45994.575028356485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45994.575028356485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45994.575028356485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45994.575028356485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45994.575028356485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45994.575028356485</v>
      </c>
      <c r="H17" s="38"/>
      <c r="I17" s="37" t="str">
        <f>IFERROR(VLOOKUP(D17,DB!A:F,6,0),"")</f>
        <v/>
      </c>
      <c r="J17" s="37" t="str">
        <f>IFERROR(VLOOKUP(D17,DB!A:G,7,0),"")</f>
        <v/>
      </c>
      <c r="K17" s="37"/>
      <c r="L17" s="37" t="str">
        <f>IFERROR(VLOOKUP(D17,DB!A:I,9,0),"")</f>
        <v/>
      </c>
    </row>
    <row r="18" spans="1:12">
      <c r="A18" s="150"/>
      <c r="B18" s="150" t="str">
        <f>IFERROR(VLOOKUP(D18,DB!A:K,11,0),"")</f>
        <v/>
      </c>
      <c r="C18" s="150"/>
      <c r="D18" s="150"/>
      <c r="E18" s="150"/>
      <c r="F18" s="151"/>
      <c r="G18" s="152">
        <f ca="1">IFERROR(NOW()-F18,"")</f>
        <v>45994.575028356485</v>
      </c>
      <c r="H18" s="151"/>
      <c r="I18" s="150" t="str">
        <f>IFERROR(VLOOKUP(D18,DB!A:F,6,0),"")</f>
        <v/>
      </c>
      <c r="J18" s="150" t="str">
        <f>IFERROR(VLOOKUP(D18,DB!A:G,7,0),"")</f>
        <v/>
      </c>
      <c r="K18" s="150"/>
      <c r="L18" s="150" t="str">
        <f>IFERROR(VLOOKUP(D18,DB!A:I,9,0),"")</f>
        <v/>
      </c>
    </row>
    <row r="19" spans="1:12">
      <c r="A19" s="37"/>
      <c r="B19" s="153" t="str">
        <f>IFERROR(VLOOKUP(D19,DB!A:K,11,0),"")</f>
        <v/>
      </c>
      <c r="C19" s="37"/>
      <c r="D19" s="37"/>
      <c r="E19" s="37"/>
      <c r="F19" s="38"/>
      <c r="G19" s="135">
        <f ca="1">IFERROR(NOW()-F19,"")</f>
        <v>45994.575028356485</v>
      </c>
      <c r="H19" s="38"/>
      <c r="I19" s="153" t="str">
        <f>IFERROR(VLOOKUP(D19,DB!A:F,6,0),"")</f>
        <v/>
      </c>
      <c r="J19" s="153" t="str">
        <f>IFERROR(VLOOKUP(D19,DB!A:G,7,0),"")</f>
        <v/>
      </c>
      <c r="K19" s="37"/>
      <c r="L19" s="153" t="str">
        <f>IFERROR(VLOOKUP(D19,DB!A:I,9,0),"")</f>
        <v/>
      </c>
    </row>
    <row r="20" spans="1:12">
      <c r="A20" s="37"/>
      <c r="B20" s="153" t="str">
        <f>IFERROR(VLOOKUP(D20,DB!A:K,11,0),"")</f>
        <v/>
      </c>
      <c r="C20" s="37"/>
      <c r="D20" s="37"/>
      <c r="E20" s="37"/>
      <c r="F20" s="38"/>
      <c r="G20" s="135">
        <f ca="1">IFERROR(NOW()-F20,"")</f>
        <v>45994.575028356485</v>
      </c>
      <c r="H20" s="38"/>
      <c r="I20" s="153" t="str">
        <f>IFERROR(VLOOKUP(D20,DB!A:F,6,0),"")</f>
        <v/>
      </c>
      <c r="J20" s="153" t="str">
        <f>IFERROR(VLOOKUP(D20,DB!A:G,7,0),"")</f>
        <v/>
      </c>
      <c r="K20" s="37"/>
      <c r="L20" s="153" t="str">
        <f>IFERROR(VLOOKUP(D20,DB!A:I,9,0),"")</f>
        <v/>
      </c>
    </row>
    <row r="21" spans="1:12">
      <c r="A21" s="37"/>
      <c r="B21" s="153" t="str">
        <f>IFERROR(VLOOKUP(D21,DB!A:K,11,0),"")</f>
        <v/>
      </c>
      <c r="C21" s="37"/>
      <c r="D21" s="37"/>
      <c r="E21" s="37"/>
      <c r="F21" s="38"/>
      <c r="G21" s="135">
        <f ca="1">IFERROR(NOW()-F21,"")</f>
        <v>45994.575028356485</v>
      </c>
      <c r="H21" s="38"/>
      <c r="I21" s="153" t="str">
        <f>IFERROR(VLOOKUP(D21,DB!A:F,6,0),"")</f>
        <v/>
      </c>
      <c r="J21" s="153" t="str">
        <f>IFERROR(VLOOKUP(D21,DB!A:G,7,0),"")</f>
        <v/>
      </c>
      <c r="K21" s="37"/>
      <c r="L21" s="153" t="str">
        <f>IFERROR(VLOOKUP(D21,DB!A:I,9,0),"")</f>
        <v/>
      </c>
    </row>
    <row r="22" spans="1:12">
      <c r="A22" s="37"/>
      <c r="B22" s="153" t="str">
        <f>IFERROR(VLOOKUP(D22,DB!A:K,11,0),"")</f>
        <v/>
      </c>
      <c r="C22" s="37"/>
      <c r="D22" s="37"/>
      <c r="E22" s="37"/>
      <c r="F22" s="38"/>
      <c r="G22" s="135">
        <f ca="1">IFERROR(NOW()-F22,"")</f>
        <v>45994.575028356485</v>
      </c>
      <c r="H22" s="38"/>
      <c r="I22" s="153" t="str">
        <f>IFERROR(VLOOKUP(D22,DB!A:F,6,0),"")</f>
        <v/>
      </c>
      <c r="J22" s="153" t="str">
        <f>IFERROR(VLOOKUP(D22,DB!A:G,7,0),"")</f>
        <v/>
      </c>
      <c r="K22" s="37"/>
      <c r="L22" s="153" t="str">
        <f>IFERROR(VLOOKUP(D22,DB!A:I,9,0),"")</f>
        <v/>
      </c>
    </row>
    <row r="23" spans="1:12">
      <c r="A23" s="37"/>
      <c r="B23" s="153" t="str">
        <f>IFERROR(VLOOKUP(D23,DB!A:K,11,0),"")</f>
        <v/>
      </c>
      <c r="C23" s="37"/>
      <c r="D23" s="37"/>
      <c r="E23" s="37"/>
      <c r="F23" s="38"/>
      <c r="G23" s="135">
        <f ca="1">IFERROR(NOW()-F23,"")</f>
        <v>45994.575028356485</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35">
        <f ca="1">IFERROR(NOW()-F24,"")</f>
        <v>45994.575028356485</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35">
        <f ca="1">IFERROR(NOW()-F25,"")</f>
        <v>45994.575028356485</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35">
        <f ca="1">IFERROR(NOW()-F26,"")</f>
        <v>45994.575028356485</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35">
        <f ca="1">IFERROR(NOW()-F27,"")</f>
        <v>45994.575028356485</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35">
        <f ca="1">IFERROR(NOW()-F28,"")</f>
        <v>45994.575028356485</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ca="1">IFERROR(NOW()-F29,"")</f>
        <v>45994.575028356485</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ca="1">IFERROR(NOW()-F30,"")</f>
        <v>45994.575028356485</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ca="1">IFERROR(NOW()-F31,"")</f>
        <v>45994.575028356485</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ca="1">IFERROR(NOW()-F32,"")</f>
        <v>45994.575028356485</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ca="1">IFERROR(NOW()-F33,"")</f>
        <v>45994.575028356485</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ca="1">IFERROR(NOW()-F34,"")</f>
        <v>45994.575028356485</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ca="1">IFERROR(NOW()-F35,"")</f>
        <v>45994.575028356485</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ca="1">IFERROR(NOW()-F36,"")</f>
        <v>45994.575028356485</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ca="1">IFERROR(NOW()-F37,"")</f>
        <v>45994.575028356485</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ca="1">IFERROR(NOW()-F38,"")</f>
        <v>45994.575028356485</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ca="1">IFERROR(NOW()-F39,"")</f>
        <v>45994.575028356485</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ca="1">IFERROR(NOW()-F40,"")</f>
        <v>45994.575028356485</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ca="1">IFERROR(NOW()-F41,"")</f>
        <v>45994.575028356485</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ca="1">IFERROR(NOW()-F42,"")</f>
        <v>45994.575028356485</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ca="1">IFERROR(NOW()-F43,"")</f>
        <v>45994.575028356485</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ca="1">IFERROR(NOW()-F44,"")</f>
        <v>45994.575028356485</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ca="1">IFERROR(NOW()-F45,"")</f>
        <v>45994.575028356485</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ca="1">IFERROR(NOW()-F46,"")</f>
        <v>45994.575028356485</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ca="1">IFERROR(NOW()-F47,"")</f>
        <v>45994.575028356485</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ca="1">IFERROR(NOW()-F48,"")</f>
        <v>45994.575028356485</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ca="1">IFERROR(NOW()-F49,"")</f>
        <v>45994.575028356485</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ca="1">IFERROR(NOW()-F50,"")</f>
        <v>45994.575028356485</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ca="1">IFERROR(NOW()-F51,"")</f>
        <v>45994.575028356485</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ca="1">IFERROR(NOW()-F52,"")</f>
        <v>45994.575028356485</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ca="1">IFERROR(NOW()-F53,"")</f>
        <v>45994.575028356485</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ca="1">IFERROR(NOW()-F54,"")</f>
        <v>45994.575028356485</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ca="1">IFERROR(NOW()-F55,"")</f>
        <v>45994.575028356485</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ca="1">IFERROR(NOW()-F56,"")</f>
        <v>45994.575028356485</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ca="1">IFERROR(NOW()-F57,"")</f>
        <v>45994.575028356485</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ca="1">IFERROR(NOW()-F58,"")</f>
        <v>45994.575028356485</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ca="1">IFERROR(NOW()-F59,"")</f>
        <v>45994.575028356485</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ca="1">IFERROR(NOW()-F60,"")</f>
        <v>45994.575028356485</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ca="1">IFERROR(NOW()-F61,"")</f>
        <v>45994.575028356485</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ca="1">IFERROR(NOW()-F62,"")</f>
        <v>45994.575028356485</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ca="1">IFERROR(NOW()-F63,"")</f>
        <v>45994.575028356485</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ca="1">IFERROR(NOW()-F64,"")</f>
        <v>45994.575028356485</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ca="1">IFERROR(NOW()-F65,"")</f>
        <v>45994.575028356485</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ca="1">IFERROR(NOW()-F66,"")</f>
        <v>45994.575028356485</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ca="1">IFERROR(NOW()-F67,"")</f>
        <v>45994.575028356485</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ca="1">IFERROR(NOW()-F68,"")</f>
        <v>45994.575028356485</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ca="1">IFERROR(NOW()-F69,"")</f>
        <v>45994.575028356485</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ca="1">IFERROR(NOW()-F70,"")</f>
        <v>45994.575028356485</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ca="1">IFERROR(NOW()-F71,"")</f>
        <v>45994.575028356485</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ca="1">IFERROR(NOW()-F72,"")</f>
        <v>45994.575028356485</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ca="1">IFERROR(NOW()-F73,"")</f>
        <v>45994.575028356485</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ca="1">IFERROR(NOW()-F74,"")</f>
        <v>45994.575028356485</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ca="1">IFERROR(NOW()-F75,"")</f>
        <v>45994.575028356485</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ca="1">IFERROR(NOW()-F76,"")</f>
        <v>45994.575028356485</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ca="1">IFERROR(NOW()-F77,"")</f>
        <v>45994.575028356485</v>
      </c>
      <c r="H77" s="38"/>
      <c r="I77" s="153" t="str">
        <f>IFERROR(VLOOKUP(D77,DB!A:F,6,0),"")</f>
        <v/>
      </c>
      <c r="J77" s="153" t="str">
        <f>IFERROR(VLOOKUP(D77,DB!A:G,7,0),"")</f>
        <v/>
      </c>
      <c r="K77" s="37"/>
      <c r="L77" s="153" t="str">
        <f>IFERROR(VLOOKUP(D77,DB!A:I,9,0),"")</f>
        <v/>
      </c>
    </row>
    <row r="78" spans="1:12">
      <c r="A78" s="37"/>
      <c r="B78" s="153" t="str">
        <f>IFERROR(VLOOKUP(D78,DB!A:K,11,0),"")</f>
        <v/>
      </c>
      <c r="C78" s="37"/>
      <c r="D78" s="37"/>
      <c r="E78" s="37"/>
      <c r="F78" s="38"/>
      <c r="G78" s="135">
        <f ca="1">IFERROR(NOW()-F78,"")</f>
        <v>45994.575028356485</v>
      </c>
      <c r="H78" s="38"/>
      <c r="I78" s="153" t="str">
        <f>IFERROR(VLOOKUP(D78,DB!A:F,6,0),"")</f>
        <v/>
      </c>
      <c r="J78" s="153" t="str">
        <f>IFERROR(VLOOKUP(D78,DB!A:G,7,0),"")</f>
        <v/>
      </c>
      <c r="K78" s="37"/>
      <c r="L78" s="153" t="str">
        <f>IFERROR(VLOOKUP(D78,DB!A:I,9,0),"")</f>
        <v/>
      </c>
    </row>
    <row r="79" spans="1:12">
      <c r="A79" s="37"/>
      <c r="B79" s="153" t="str">
        <f>IFERROR(VLOOKUP(D79,DB!A:K,11,0),"")</f>
        <v/>
      </c>
      <c r="C79" s="37"/>
      <c r="D79" s="37"/>
      <c r="E79" s="37"/>
      <c r="F79" s="38"/>
      <c r="G79" s="135">
        <f ca="1">IFERROR(NOW()-F79,"")</f>
        <v>45994.575028356485</v>
      </c>
      <c r="H79" s="38"/>
      <c r="I79" s="153" t="str">
        <f>IFERROR(VLOOKUP(D79,DB!A:F,6,0),"")</f>
        <v/>
      </c>
      <c r="J79" s="153" t="str">
        <f>IFERROR(VLOOKUP(D79,DB!A:G,7,0),"")</f>
        <v/>
      </c>
      <c r="K79" s="37"/>
      <c r="L79" s="153" t="str">
        <f>IFERROR(VLOOKUP(D79,DB!A:I,9,0),"")</f>
        <v/>
      </c>
    </row>
    <row r="80" spans="1:12">
      <c r="A80" s="150"/>
      <c r="B80" s="154" t="str">
        <f>IFERROR(VLOOKUP(D80,DB!A:K,11,0),"")</f>
        <v/>
      </c>
      <c r="C80" s="150"/>
      <c r="D80" s="150"/>
      <c r="E80" s="150"/>
      <c r="F80" s="151"/>
      <c r="G80" s="152">
        <f ca="1">IFERROR(NOW()-F80,"")</f>
        <v>45994.575028356485</v>
      </c>
      <c r="H80" s="151"/>
      <c r="I80" s="154" t="str">
        <f>IFERROR(VLOOKUP(D80,DB!A:F,6,0),"")</f>
        <v/>
      </c>
      <c r="J80" s="154" t="str">
        <f>IFERROR(VLOOKUP(D80,DB!A:G,7,0),"")</f>
        <v/>
      </c>
      <c r="K80" s="150"/>
      <c r="L80" s="154" t="str">
        <f>IFERROR(VLOOKUP(D80,DB!A:I,9,0),"")</f>
        <v/>
      </c>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5"/>
  <sheetViews>
    <sheetView workbookViewId="0">
      <selection activeCell="F2" sqref="F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2</v>
      </c>
      <c r="D2" s="119" t="s">
        <v>34878</v>
      </c>
      <c r="E2" s="142" t="s">
        <v>39106</v>
      </c>
      <c r="F2" s="121">
        <v>45994.517233796294</v>
      </c>
      <c r="G2" s="72">
        <f ca="1">IFERROR(NOW()-F2,"-")</f>
        <v>5.7794907406787388E-2</v>
      </c>
      <c r="H2" s="121">
        <v>45994.517233796294</v>
      </c>
      <c r="I2" s="119" t="str">
        <f>IFERROR(VLOOKUP(D2,DB!A:F,6,0),"")</f>
        <v>SCECO</v>
      </c>
      <c r="J2" s="119" t="str">
        <f>IFERROR(VLOOKUP(D2,DB!A:G,7,0),"")</f>
        <v>Vandalized</v>
      </c>
      <c r="K2" s="122" t="s">
        <v>39214</v>
      </c>
      <c r="L2" s="137" t="str">
        <f>IFERROR(VLOOKUP(D2,DB!A:I,9,0),"")</f>
        <v>Latis</v>
      </c>
    </row>
    <row r="3" spans="1:16382" ht="31.5" customHeight="1">
      <c r="A3" s="118" t="s">
        <v>39215</v>
      </c>
      <c r="B3" s="119" t="str">
        <f>IFERROR(VLOOKUP(D3,DB!A:K,11,0),"")</f>
        <v>R6</v>
      </c>
      <c r="C3" s="120">
        <v>1</v>
      </c>
      <c r="D3" s="119" t="s">
        <v>29465</v>
      </c>
      <c r="E3" s="142" t="s">
        <v>39106</v>
      </c>
      <c r="F3" s="121"/>
      <c r="G3" s="72">
        <f ca="1">IFERROR(NOW()-F3,"-")</f>
        <v>45994.575028703701</v>
      </c>
      <c r="H3" s="121"/>
      <c r="I3" s="119" t="str">
        <f>IFERROR(VLOOKUP(D3,DB!A:F,6,0),"")</f>
        <v>Generator-SG</v>
      </c>
      <c r="J3" s="119" t="str">
        <f>IFERROR(VLOOKUP(D3,DB!A:G,7,0),"")</f>
        <v>Dead</v>
      </c>
      <c r="K3" s="122"/>
      <c r="L3" s="137" t="str">
        <f>IFERROR(VLOOKUP(D3,DB!A:I,9,0),"")</f>
        <v>Latis</v>
      </c>
    </row>
    <row r="4" spans="1:16382" ht="31.5" customHeight="1">
      <c r="A4" s="118"/>
      <c r="B4" s="119" t="str">
        <f>IFERROR(VLOOKUP(D4,DB!A:K,11,0),"")</f>
        <v/>
      </c>
      <c r="C4" s="120"/>
      <c r="D4" s="119"/>
      <c r="E4" s="142"/>
      <c r="F4" s="121"/>
      <c r="G4" s="72">
        <f ca="1">IFERROR(NOW()-F4,"-")</f>
        <v>45994.575028703701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45994.575028703701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45994.575028703701</v>
      </c>
      <c r="H6" s="121"/>
      <c r="I6" s="119" t="str">
        <f>IFERROR(VLOOKUP(D6,DB!A:F,6,0),"")</f>
        <v/>
      </c>
      <c r="J6" s="119" t="str">
        <f>IFERROR(VLOOKUP(D6,DB!A:G,7,0),"")</f>
        <v/>
      </c>
      <c r="K6" s="122" t="s">
        <v>39216</v>
      </c>
      <c r="L6" s="137" t="str">
        <f>IFERROR(VLOOKUP(D6,DB!A:I,9,0),"")</f>
        <v/>
      </c>
    </row>
    <row r="7" spans="1:16382" ht="31.5" customHeight="1">
      <c r="A7" s="118"/>
      <c r="B7" s="119" t="str">
        <f>IFERROR(VLOOKUP(D7,DB!A:K,11,0),"")</f>
        <v/>
      </c>
      <c r="C7" s="120"/>
      <c r="D7" s="119"/>
      <c r="E7" s="142"/>
      <c r="F7" s="121"/>
      <c r="G7" s="72">
        <f ca="1">IFERROR(NOW()-F7,"-")</f>
        <v>45994.575028703701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45994.575028703701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45994.575028703701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45994.575028703701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45994.575028703701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45994.575028703701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45994.575028703701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45994.575028703701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45994.575028703701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45994.575028703701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45994.575028703701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45994.575028703701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45994.575028703701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45994.575028703701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45994.575028703701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45994.575028703701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45994.575028703701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45994.575028703701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45994.575028703701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45994.575028703701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45994.575028703701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45994.575028703701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45994.575028703701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45994.575028703701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45994.575028703701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45994.575028703701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45994.575028703701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45994.575028703701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45994.575028703701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45994.575028703701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45994.575028703701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45994.575028703701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45994.575028703701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45994.575028703701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45994.575028703701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45994.575028703701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45994.575028703701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45994.575028703701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45994.575028703701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45994.575028703701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45994.575028703701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45994.575028703701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45994.575028703701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45994.575028703701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45994.575028703701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45994.575028703701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45994.575028703701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45994.575028703701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45994.575028703701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45994.575028703701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45994.575028703701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45994.575028703701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45994.575028703701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45994.575028703701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45994.575028703701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45994.575028703701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45994.575028703701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45994.575028703701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45994.575028703701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45994.575028703701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45994.575028703701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45994.575028703701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45994.575028703701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45994.575028703701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45994.575028703701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45994.575028703701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45994.575028703701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45994.575028703701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45994.575028703701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45994.575028703701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45994.575028703701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45994.575028703701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45994.575028703701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45994.575028703701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45994.575028703701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45994.575028703701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45994.575028703701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45994.575028703701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45994.575028703701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45994.575028703701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45994.575028703701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45994.575028703701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45994.575028703701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45994.575028703701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45994.575028703701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45994.575028703701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45994.575028703701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45994.575028703701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45994.575028703701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45994.575028703701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45994.575028703701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45994.575028703701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45994.575028703701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45994.575028703701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45994.575028703701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45994.575028703701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45994.575028703701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45994.575028703701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45994.575028703701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45994.575028703701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45994.575028703701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45994.575028703701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45994.575028703701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45994.575028703701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45994.575028703701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45994.575028703701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45994.575028703701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45994.575028703701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45994.575028703701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45994.575028703701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45994.575028703701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45994.575028703701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45994.575028703701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45994.575028703701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45994.575028703701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45994.575028703701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45994.575028703701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45994.575028703701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45994.575028703701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45994.575028703701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45994.575028703701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45994.575028703701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45994.575028703701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45994.575028703701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45994.575028703701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45994.575028703701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45994.575028703701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45994.575028703701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45994.575028703701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45994.575028703701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45994.575028703701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45994.575028703701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45994.575028703701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45994.575028703701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45994.575028703701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45994.575028703701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45994.575028703701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45994.575028703701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45994.575028703701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45994.575028703701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45994.575028703701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45994.575028703701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45994.575028703701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45994.575028703701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45994.575028703701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45994.575028703701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45994.575028703701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45994.575028703701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45994.575028703701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45994.575028703701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45994.575028703701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45994.575028703701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45994.575028703701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45994.575028703701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45994.575028703701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45994.575028703701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45994.575028703701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45994.575028703701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45994.575028703701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45994.575028703701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45994.575028703701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45994.575028703701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45994.575028703701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45994.575028703701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45994.575028703701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45994.575028703701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45994.575028703701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45994.575028703701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45994.575028703701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45994.575028703701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45994.575028703701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45994.575028703701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45994.575028703701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45994.575028703701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45994.575028703701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45994.575028703701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45994.575028703701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45994.575028703701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45994.575028703701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45994.575028703701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45994.575028703701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45994.575028703701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45994.575028703701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45994.575028703701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45994.575028703701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45994.575028703701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45994.575028703701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45994.575028703701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45994.575028703701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45994.575028703701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45994.575028703701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45994.575028703701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45994.575028703701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45994.575028703701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45994.575028703701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45994.575028703701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45994.575028703701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45994.575028703701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45994.575028703701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45994.575028703701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45994.575028703701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45994.575028703701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45994.575028703701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45994.575028703701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45994.575028703701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45994.575028703701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45994.575028703701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45994.575028703701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45994.575028703701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45994.575028703701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45994.575028703701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45994.575028703701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45994.575028703701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45994.575028703701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45994.575028703701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45994.575028703701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45994.575028703701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45994.575028703701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45994.575028703701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45994.575028703701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45994.575028703701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45994.575028703701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45994.575028703701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45994.575028703701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45994.575028703701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45994.575028703701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45994.575028703701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45994.575028703701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45994.575028703701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45994.575028703701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45994.575028703701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45994.575028703701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45994.575028703701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45994.575028703701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45994.575028703701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45994.575028703701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45994.575028703701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45994.575028703701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45994.575028703701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45994.575028703701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45994.575028703701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45994.575028703701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45994.575028703701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45994.575028703701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45994.575028703701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45994.575028703701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45994.575028703701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45994.575028703701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45994.575028703701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45994.575028703701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45994.575028703701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45994.575028703701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45994.575028703701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45994.575028703701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45994.575028703701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45994.575028703701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45994.575028703701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45994.575028703701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45994.575028703701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45994.575028703701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45994.575028703701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45994.575028703701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45994.575028703701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45994.575028703701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45994.575028703701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45994.575028703701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45994.575028703701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45994.575028703701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45994.575028703701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45994.575028703701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45994.575028703701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45994.575028703701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45994.575028703701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45994.575028703701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45994.575028703701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45994.575028703701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45994.575028703701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45994.575028703701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45994.575028703701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45994.575028703701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45994.575028703701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45994.575028703701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45994.575028703701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45994.575028703701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45994.575028703701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45994.575028703701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45994.575028703701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45994.575028703701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45994.575028703701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45994.575028703701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45994.575028703701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45994.575028703701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45994.575028703701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45994.575028703701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45994.575028703701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45994.575028703701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45994.575028703701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45994.575028703701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45994.575028703701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45994.575028703701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45994.575028703701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45994.575028703701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45994.575028703701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45994.575028703701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45994.575028703701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45994.575028703701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45994.575028703701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45994.575028703701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45994.575028703701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45994.575028703701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45994.575028703701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45994.575028703701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45994.575028703701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45994.575028703701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45994.575028703701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45994.575028703701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45994.575028703701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45994.575028703701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45994.575028703701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45994.575028703701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45994.575028703701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45994.575028703701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45994.575028703701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45994.575028703701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45994.575028703701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45994.575028703701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45994.575028703701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45994.575028703701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45994.575028703701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45994.575028703701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45994.575028703701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45994.575028703701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45994.575028703701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45994.575028703701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45994.575028703701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45994.575028703701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45994.575028703701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45994.575028703701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45994.575028703701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45994.575028703701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45994.575028703701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45994.575028703701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45994.575028703701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45994.575028703701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45994.575028703701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45994.575028703701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45994.575028703701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45994.575028703701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45994.575028703701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45994.575028703701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45994.575028703701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45994.575028703701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45994.575028703701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45994.575028703701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45994.575028703701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45994.575028703701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45994.575028703701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45994.575028703701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45994.575028703701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45994.575028703701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45994.575028703701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45994.575028703701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45994.575028703701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45994.575028703701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45994.575028703701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45994.575028703701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45994.575028703701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45994.575028703701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45994.575028703701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45994.575028703701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45994.575028703701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45994.575028703701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45994.575028703701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45994.575028703701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45994.575028703701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45994.575028703701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45994.575028703701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45994.575028703701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45994.575028703701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45994.575028703701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45994.575028703701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45994.575028703701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45994.575028703701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45994.575028703701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45994.575028703701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45994.575028703701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45994.575028703701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45994.575028703701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45994.575028703701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45994.575028703701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45994.575028703701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45994.575028703701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45994.575028703701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45994.575028703701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45994.575028703701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45994.575028703701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45994.575028703701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45994.575028703701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45994.575028703701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45994.575028703701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45994.575028703701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45994.575028703701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45994.575028703701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45994.575028703701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45994.575028703701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45994.575028703701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45994.575028703701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45994.575028703701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45994.575028703701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45994.575028703701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45994.575028703701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45994.575028703701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45994.575028703701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45994.575028703701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45994.575028703701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45994.575028703701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45994.575028703701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45994.575028703701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45994.575028703701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45994.575028703701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45994.575028703701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45994.575028703701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45994.575028703701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45994.575028703701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45994.575028703701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45994.575028703701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45994.575028703701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45994.575028703701</v>
      </c>
      <c r="H434" s="121"/>
      <c r="I434" s="119" t="str">
        <f>IFERROR(VLOOKUP(D434,DB!A:F,6,0),"")</f>
        <v/>
      </c>
      <c r="J434" s="119" t="str">
        <f>IFERROR(VLOOKUP(D434,DB!A:G,7,0),"")</f>
        <v/>
      </c>
      <c r="K434" s="122"/>
      <c r="L434" s="137" t="str">
        <f>IFERROR(VLOOKUP(D434,DB!A:I,9,0),"")</f>
        <v/>
      </c>
    </row>
    <row r="435" spans="1:12" ht="31.5" customHeight="1">
      <c r="A435" s="143"/>
      <c r="B435" s="144" t="str">
        <f>IFERROR(VLOOKUP(D435,DB!A:K,11,0),"")</f>
        <v/>
      </c>
      <c r="C435" s="145"/>
      <c r="D435" s="144"/>
      <c r="E435" s="142"/>
      <c r="F435" s="146"/>
      <c r="G435" s="147">
        <f ca="1">IFERROR(NOW()-F435,"-")</f>
        <v>45994.575028703701</v>
      </c>
      <c r="H435" s="146"/>
      <c r="I435" s="144" t="str">
        <f>IFERROR(VLOOKUP(D435,DB!A:F,6,0),"")</f>
        <v/>
      </c>
      <c r="J435" s="144" t="str">
        <f>IFERROR(VLOOKUP(D435,DB!A:G,7,0),"")</f>
        <v/>
      </c>
      <c r="K435" s="148"/>
      <c r="L435" s="149" t="str">
        <f>IFERROR(VLOOKUP(D435,DB!A:I,9,0),"")</f>
        <v/>
      </c>
    </row>
  </sheetData>
  <dataValidations count="2">
    <dataValidation allowBlank="1" showInputMessage="1" showErrorMessage="1" sqref="E1" xr:uid="{9E1BC488-8814-4F8A-8DBE-742B3278AB71}"/>
    <dataValidation type="list" allowBlank="1" showInputMessage="1" showErrorMessage="1" sqref="E2:E43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2025-12-03T10:48:02Z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