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95" documentId="13_ncr:1_{F6CB121F-512D-4AA6-A0C1-0FB36C537598}" xr6:coauthVersionLast="47" xr6:coauthVersionMax="47" xr10:uidLastSave="{983CA8B1-7E7E-48BD-BF5F-4260D31F3F8A}"/>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G3" i="6"/>
  <c r="G4" i="6"/>
  <c r="G5" i="6"/>
  <c r="G6" i="6"/>
  <c r="G7" i="6"/>
  <c r="G8" i="6"/>
  <c r="G9" i="6"/>
  <c r="G10" i="6"/>
  <c r="G11" i="6"/>
  <c r="G12" i="6"/>
  <c r="G13" i="6"/>
  <c r="G14" i="6"/>
  <c r="G15" i="6"/>
  <c r="G16" i="6"/>
  <c r="G17" i="6"/>
  <c r="G18" i="6"/>
  <c r="G19" i="6"/>
  <c r="G20" i="6"/>
  <c r="G21" i="6"/>
  <c r="G22" i="6"/>
  <c r="G23" i="6"/>
  <c r="G24" i="6"/>
  <c r="I3" i="6"/>
  <c r="I4" i="6"/>
  <c r="I5" i="6"/>
  <c r="I6" i="6"/>
  <c r="I7" i="6"/>
  <c r="I8" i="6"/>
  <c r="I9" i="6"/>
  <c r="I10" i="6"/>
  <c r="I11" i="6"/>
  <c r="I12" i="6"/>
  <c r="I13" i="6"/>
  <c r="I14" i="6"/>
  <c r="I15" i="6"/>
  <c r="I16" i="6"/>
  <c r="I17" i="6"/>
  <c r="I18" i="6"/>
  <c r="I19" i="6"/>
  <c r="I20" i="6"/>
  <c r="I21" i="6"/>
  <c r="I22" i="6"/>
  <c r="I23" i="6"/>
  <c r="I24" i="6"/>
  <c r="J3" i="6"/>
  <c r="J4" i="6"/>
  <c r="J5" i="6"/>
  <c r="J6" i="6"/>
  <c r="J7" i="6"/>
  <c r="J8" i="6"/>
  <c r="J9" i="6"/>
  <c r="J10" i="6"/>
  <c r="J11" i="6"/>
  <c r="J12" i="6"/>
  <c r="J13" i="6"/>
  <c r="J14" i="6"/>
  <c r="J15" i="6"/>
  <c r="J16" i="6"/>
  <c r="J17" i="6"/>
  <c r="J18" i="6"/>
  <c r="J19" i="6"/>
  <c r="J20" i="6"/>
  <c r="J21" i="6"/>
  <c r="J22" i="6"/>
  <c r="J23" i="6"/>
  <c r="J24" i="6"/>
  <c r="L3" i="6"/>
  <c r="L4" i="6"/>
  <c r="L5" i="6"/>
  <c r="L6" i="6"/>
  <c r="L7" i="6"/>
  <c r="L8" i="6"/>
  <c r="L9" i="6"/>
  <c r="L10" i="6"/>
  <c r="L11" i="6"/>
  <c r="L12" i="6"/>
  <c r="L13" i="6"/>
  <c r="L14" i="6"/>
  <c r="L15" i="6"/>
  <c r="L16" i="6"/>
  <c r="L17" i="6"/>
  <c r="L18" i="6"/>
  <c r="L19" i="6"/>
  <c r="L20" i="6"/>
  <c r="L21" i="6"/>
  <c r="L22" i="6"/>
  <c r="L23" i="6"/>
  <c r="L2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<sst xmlns="http://schemas.openxmlformats.org/spreadsheetml/2006/main" count="180292" uniqueCount="39123">
  <si>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</si>
  <si>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</si>
  <si>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</si>
  <si>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</si>
  <si>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</si>
  <si>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</si>
  <si>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</si>
  <si>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</si>
  <si>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</si>
  <si>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</si>
  <si>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</si>
  <si>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</si>
  <si>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</si>
  <si>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</si>
  <si>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</si>
  <si>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</si>
  <si>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</si>
  <si>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</si>
  <si>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</si>
  <si>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</si>
  <si>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</si>
  <si>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</si>
  <si>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</si>
  <si>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</si>
  <si>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</si>
  <si>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</si>
  <si>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</si>
  <si>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</si>
  <si>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</si>
  <si>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</si>
  <si>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</si>
  <si>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</si>
  <si>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</si>
  <si>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</si>
  <si>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</si>
  <si>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</si>
  <si>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</si>
  <si>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</si>
  <si>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</si>
  <si>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</si>
  <si>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</si>
  <si>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</si>
  <si>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</si>
  <si>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</si>
  <si>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</si>
  <si>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</si>
  <si>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</si>
  <si>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</si>
  <si>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</si>
  <si>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</si>
  <si>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</si>
  <si>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</si>
  <si>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</si>
  <si>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</si>
  <si>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</si>
  <si>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</si>
  <si>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</si>
  <si>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</si>
  <si>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</si>
  <si>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</si>
  <si>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</si>
  <si>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</si>
  <si>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</si>
  <si>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</si>
  <si>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</si>
  <si>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</si>
  <si>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</si>
  <si>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</si>
  <si>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</si>
  <si>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</si>
  <si>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</si>
  <si>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</si>
  <si>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</si>
  <si>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</si>
  <si>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</si>
  <si>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</si>
  <si>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</si>
  <si>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</si>
  <si>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</si>
  <si>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</si>
  <si>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</si>
  <si>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</si>
  <si>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</si>
  <si>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</si>
  <si>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</si>
  <si>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</si>
  <si>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</si>
  <si>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</si>
  <si>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</si>
  <si>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</si>
  <si>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</si>
  <si>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</si>
  <si>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</si>
  <si>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</si>
  <si>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</si>
  <si>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</si>
  <si>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</si>
  <si>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</si>
  <si>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</si>
  <si>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</si>
  <si>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</si>
  <si>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</si>
  <si>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</si>
  <si>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</si>
  <si>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</si>
  <si>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</si>
  <si>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</si>
  <si>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</si>
  <si>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</si>
  <si>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</si>
  <si>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</si>
  <si>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</si>
  <si>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</si>
  <si>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</si>
  <si>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</si>
  <si>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</si>
  <si>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</si>
  <si>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</si>
  <si>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</si>
  <si>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</si>
  <si>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</si>
  <si>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</si>
  <si>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</si>
  <si>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</si>
  <si>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</si>
  <si>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</si>
  <si>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</si>
  <si>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</si>
  <si>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</si>
  <si>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</si>
  <si>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</si>
  <si>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</si>
  <si>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</si>
  <si>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</si>
  <si>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</si>
  <si>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</si>
  <si>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</si>
  <si>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</si>
  <si>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</si>
  <si>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</si>
  <si>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</si>
  <si>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</si>
  <si>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</si>
  <si>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</si>
  <si>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</si>
  <si>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</si>
  <si>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</si>
  <si>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</si>
  <si>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</si>
  <si>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</si>
  <si>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</si>
  <si>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</si>
  <si>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</si>
  <si>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</si>
  <si>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</si>
  <si>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</si>
  <si>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</si>
  <si>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</si>
  <si>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</si>
  <si>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</si>
  <si>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</si>
  <si>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</si>
  <si>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</si>
  <si>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</si>
  <si>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</si>
  <si>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</si>
  <si>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</si>
  <si>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</si>
  <si>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</si>
  <si>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</si>
  <si>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</si>
  <si>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</si>
  <si>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</si>
  <si>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</si>
  <si>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</si>
  <si>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</si>
  <si>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</si>
  <si>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</si>
  <si>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</si>
  <si>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</si>
  <si>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</si>
  <si>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</si>
  <si>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</si>
  <si>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</si>
  <si>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</si>
  <si>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</si>
  <si>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</si>
  <si>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</si>
  <si>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</si>
  <si>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</si>
  <si>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</si>
  <si>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</si>
  <si>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</si>
  <si>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</si>
  <si>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</si>
  <si>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</si>
  <si>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</si>
  <si>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</si>
  <si>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</si>
  <si>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</si>
  <si>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</si>
  <si>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</si>
  <si>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</si>
  <si>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</si>
  <si>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</si>
  <si>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</si>
  <si>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</si>
  <si>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</si>
  <si>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</si>
  <si>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</si>
  <si>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</si>
  <si>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</si>
  <si>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</si>
  <si>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</si>
  <si>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</si>
  <si>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</si>
  <si>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</si>
  <si>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</si>
  <si>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</si>
  <si>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</si>
  <si>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</si>
  <si>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</si>
  <si>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</si>
  <si>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</si>
  <si>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</si>
  <si>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</si>
  <si>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</si>
  <si>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</si>
  <si>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</si>
  <si>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</si>
  <si>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</si>
  <si>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</si>
  <si>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</si>
  <si>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</si>
  <si>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</si>
  <si>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</si>
  <si>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</si>
  <si>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</si>
  <si>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</si>
  <si>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</si>
  <si>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</si>
  <si>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</si>
  <si>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</si>
  <si>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</si>
  <si>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</si>
  <si>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</si>
  <si>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</si>
  <si>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</si>
  <si>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</si>
  <si>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</si>
  <si>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</si>
  <si>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</si>
  <si>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</si>
  <si>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</si>
  <si>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</si>
  <si>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</si>
  <si>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</si>
  <si>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</si>
  <si>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</si>
  <si>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</si>
  <si>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</si>
  <si>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</si>
  <si>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</si>
  <si>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</si>
  <si>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</si>
  <si>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</si>
  <si>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</si>
  <si>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</si>
  <si>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</si>
  <si>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</si>
  <si>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</si>
  <si>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</si>
  <si>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</si>
  <si>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</si>
  <si>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</si>
  <si>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</si>
  <si>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</si>
  <si>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</si>
  <si>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</si>
  <si>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</si>
  <si>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</si>
  <si>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</si>
  <si>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</si>
  <si>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</si>
  <si>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</si>
  <si>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</si>
  <si>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</si>
  <si>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</si>
  <si>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</si>
  <si>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</si>
  <si>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</si>
  <si>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</si>
  <si>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</si>
  <si>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</si>
  <si>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</si>
  <si>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</si>
  <si>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</si>
  <si>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</si>
  <si>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</si>
  <si>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</si>
  <si>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</si>
  <si>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</si>
  <si>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</si>
  <si>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</si>
  <si>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</si>
  <si>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</si>
  <si>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</si>
  <si>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</si>
  <si>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</si>
  <si>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</si>
  <si>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</si>
  <si>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</si>
  <si>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</si>
  <si>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</si>
  <si>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</si>
  <si>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</si>
  <si>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</si>
  <si>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</si>
  <si>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</si>
  <si>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</si>
  <si>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</si>
  <si>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</si>
  <si>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</si>
  <si>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</si>
  <si>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</si>
  <si>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</si>
  <si>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</si>
  <si>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</si>
  <si>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</si>
  <si>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</si>
  <si>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</si>
  <si>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</si>
  <si>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</si>
  <si>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</si>
  <si>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</si>
  <si>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</si>
  <si>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</si>
  <si>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</si>
  <si>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</si>
  <si>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</si>
  <si>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</si>
  <si>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</si>
  <si>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</si>
  <si>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</si>
  <si>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</si>
  <si>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</si>
  <si>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</si>
  <si>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</si>
  <si>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</si>
  <si>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</si>
  <si>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</si>
  <si>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</si>
  <si>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</si>
  <si>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</si>
  <si>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</si>
  <si>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</si>
  <si>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</si>
  <si>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</si>
  <si>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</si>
  <si>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</si>
  <si>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</si>
  <si>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</si>
  <si>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</si>
  <si>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</si>
  <si>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</si>
  <si>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</si>
  <si>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</si>
  <si>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</si>
  <si>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</si>
  <si>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</si>
  <si>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</si>
  <si>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</si>
  <si>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</si>
  <si>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</si>
  <si>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</si>
  <si>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</si>
  <si>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</si>
  <si>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</si>
  <si>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</si>
  <si>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</si>
  <si>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</si>
  <si>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</si>
  <si>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</si>
  <si>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</si>
  <si>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</si>
  <si>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</si>
  <si>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</si>
  <si>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</si>
  <si>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</si>
  <si>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</si>
  <si>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</si>
  <si>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</si>
  <si>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</si>
  <si>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</si>
  <si>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</si>
  <si>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</si>
  <si>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</si>
  <si>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</si>
  <si>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</si>
  <si>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</si>
  <si>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</si>
  <si>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</si>
  <si>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</si>
  <si>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</si>
  <si>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</si>
  <si>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</si>
  <si>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</si>
  <si>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</si>
  <si>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</si>
  <si>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</si>
  <si>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</si>
  <si>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</si>
  <si>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</si>
  <si>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</si>
  <si>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</si>
  <si>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</si>
  <si>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</si>
  <si>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</si>
  <si>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</si>
  <si>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</si>
  <si>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</si>
  <si>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</si>
  <si>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</si>
  <si>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</si>
  <si>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</si>
  <si>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</si>
  <si>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</si>
  <si>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</si>
  <si>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</si>
  <si>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</si>
  <si>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</si>
  <si>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</si>
  <si>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</si>
  <si>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</si>
  <si>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</si>
  <si>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</si>
  <si>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</si>
  <si>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</si>
  <si>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</si>
  <si>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</si>
  <si>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</si>
  <si>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</si>
  <si>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</si>
  <si>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</si>
  <si>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</si>
  <si>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</si>
  <si>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</si>
  <si>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</si>
  <si>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</si>
  <si>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</si>
  <si>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</si>
  <si>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</si>
  <si>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</si>
  <si>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</si>
  <si>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</si>
  <si>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</si>
  <si>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</si>
  <si>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</si>
  <si>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</si>
  <si>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</si>
  <si>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</si>
  <si>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</si>
  <si>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</si>
  <si>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</si>
  <si>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</si>
  <si>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</si>
  <si>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</si>
  <si>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</si>
  <si>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</si>
  <si>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</si>
  <si>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</si>
  <si>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</si>
  <si>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</si>
  <si>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</si>
  <si>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</si>
  <si>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</si>
  <si>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</si>
  <si>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</si>
  <si>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</si>
  <si>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</si>
  <si>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</si>
  <si>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</si>
  <si>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</si>
  <si>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</si>
  <si>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</si>
  <si>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</si>
  <si>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</si>
  <si>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</si>
  <si>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</si>
  <si>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</si>
  <si>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</si>
  <si>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</si>
  <si>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</si>
  <si>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</si>
  <si>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</si>
  <si>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</si>
  <si>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</si>
  <si>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</si>
  <si>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</si>
  <si>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</si>
  <si>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</si>
  <si>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</si>
  <si>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</si>
  <si>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</si>
  <si>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</si>
  <si>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</si>
  <si>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</si>
  <si>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</si>
  <si>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</si>
  <si>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</si>
  <si>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</si>
  <si>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</si>
  <si>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</si>
  <si>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</si>
  <si>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</si>
  <si>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</si>
  <si>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</si>
  <si>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</si>
  <si>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</si>
  <si>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</si>
  <si>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</si>
  <si>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</si>
  <si>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</si>
  <si>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</si>
  <si>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</si>
  <si>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</si>
  <si>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</si>
  <si>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</si>
  <si>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</si>
  <si>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</si>
  <si>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</si>
  <si>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</si>
  <si>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</si>
  <si>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</si>
  <si>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</si>
  <si>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</si>
  <si>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</si>
  <si>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</si>
  <si>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</si>
  <si>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</si>
  <si>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</si>
  <si>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</si>
  <si>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</si>
  <si>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</si>
  <si>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</si>
  <si>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</si>
  <si>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</si>
  <si>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</si>
  <si>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</si>
  <si>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</si>
  <si>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</si>
  <si>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</si>
  <si>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</si>
  <si>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</si>
  <si>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</si>
  <si>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</si>
  <si>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</si>
  <si>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</si>
  <si>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</si>
  <si>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</si>
  <si>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</si>
  <si>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</si>
  <si>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</si>
  <si>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</si>
  <si>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</si>
  <si>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</si>
  <si>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</si>
  <si>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</si>
  <si>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</si>
  <si>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</si>
  <si>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</si>
  <si>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</si>
  <si>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</si>
  <si>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</si>
  <si>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</si>
  <si>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</si>
  <si>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</si>
  <si>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</si>
  <si>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</si>
  <si>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</si>
  <si>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</si>
  <si>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</si>
  <si>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</si>
  <si>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</si>
  <si>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</si>
  <si>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</si>
  <si>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</si>
  <si>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</si>
  <si>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</si>
  <si>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</si>
  <si>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</si>
  <si>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</si>
  <si>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</si>
  <si>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</si>
  <si>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</si>
  <si>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</si>
  <si>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</si>
  <si>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</si>
  <si>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</si>
  <si>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</si>
  <si>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</si>
  <si>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</si>
  <si>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</si>
  <si>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</si>
  <si>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</si>
  <si>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</si>
  <si>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</si>
  <si>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</si>
  <si>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</si>
  <si>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</si>
  <si>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</si>
  <si>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</si>
  <si>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</si>
  <si>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</si>
  <si>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</si>
  <si>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</si>
  <si>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</si>
  <si>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</si>
  <si>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</si>
  <si>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</si>
  <si>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</si>
  <si>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</si>
  <si>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</si>
  <si>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</si>
  <si>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</si>
  <si>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</si>
  <si>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</si>
  <si>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</si>
  <si>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</si>
  <si>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</si>
  <si>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</si>
  <si>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</si>
  <si>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</si>
  <si>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</si>
  <si>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</si>
  <si>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</si>
  <si>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</si>
  <si>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</si>
  <si>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</si>
  <si>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</si>
  <si>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</si>
  <si>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</si>
  <si>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</si>
  <si>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</si>
  <si>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</si>
  <si>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</si>
  <si>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</si>
  <si>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</si>
  <si>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</si>
  <si>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</si>
  <si>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</si>
  <si>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</si>
  <si>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</si>
  <si>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</si>
  <si>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</si>
  <si>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</si>
  <si>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</si>
  <si>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</si>
  <si>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</si>
  <si>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</si>
  <si>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</si>
  <si>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</si>
  <si>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</si>
  <si>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</si>
  <si>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</si>
  <si>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</si>
  <si>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</si>
  <si>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</si>
  <si>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</si>
  <si>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</si>
  <si>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</si>
  <si>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</si>
  <si>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</si>
  <si>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</si>
  <si>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</si>
  <si>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</si>
  <si>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</si>
  <si>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</si>
  <si>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</si>
  <si>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</si>
  <si>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</si>
  <si>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</si>
  <si>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</si>
  <si>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</si>
  <si>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</si>
  <si>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</si>
  <si>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</si>
  <si>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</si>
  <si>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</si>
  <si>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</si>
  <si>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</si>
  <si>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</si>
  <si>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</si>
  <si>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</si>
  <si>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</si>
  <si>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</si>
  <si>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</si>
  <si>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</si>
  <si>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</si>
  <si>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</si>
  <si>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</si>
  <si>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</si>
  <si>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</si>
  <si>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</si>
  <si>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</si>
  <si>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</si>
  <si>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</si>
  <si>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</si>
  <si>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</si>
  <si>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</si>
  <si>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</si>
  <si>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</si>
  <si>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</si>
  <si>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</si>
  <si>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</si>
  <si>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</si>
  <si>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</si>
  <si>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</si>
  <si>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</si>
  <si>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</si>
  <si>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</si>
  <si>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</si>
  <si>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</si>
  <si>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</si>
  <si>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</si>
  <si>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</si>
  <si>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</si>
  <si>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</si>
  <si>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</si>
  <si>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</si>
  <si>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</si>
  <si>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</si>
  <si>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</si>
  <si>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</si>
  <si>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</si>
  <si>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</si>
  <si>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</si>
  <si>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</si>
  <si>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</si>
  <si>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</si>
  <si>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</si>
  <si>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</si>
  <si>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</si>
  <si>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</si>
  <si>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</si>
  <si>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</si>
  <si>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</si>
  <si>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</si>
  <si>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</si>
  <si>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</si>
  <si>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</si>
  <si>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</si>
  <si>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</si>
  <si>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</si>
  <si>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</si>
  <si>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</si>
  <si>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</si>
  <si>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</si>
  <si>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</si>
  <si>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</si>
  <si>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</si>
  <si>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</si>
  <si>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</si>
  <si>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</si>
  <si>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</si>
  <si>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</si>
  <si>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</si>
  <si>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</si>
  <si>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</si>
  <si>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</si>
  <si>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</si>
  <si>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</si>
  <si>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</si>
  <si>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</si>
  <si>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</si>
  <si>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</si>
  <si>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</si>
  <si>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</si>
  <si>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</si>
  <si>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</si>
  <si>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</si>
  <si>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</si>
  <si>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</si>
  <si>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</si>
  <si>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</si>
  <si>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</si>
  <si>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</si>
  <si>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</si>
  <si>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</si>
  <si>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</si>
  <si>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</si>
  <si>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</si>
  <si>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</si>
  <si>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</si>
  <si>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</si>
  <si>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</si>
  <si>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</si>
  <si>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</si>
  <si>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</si>
  <si>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</si>
  <si>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</si>
  <si>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</si>
  <si>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</si>
  <si>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</si>
  <si>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</si>
  <si>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</si>
  <si>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</si>
  <si>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</si>
  <si>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</si>
  <si>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</si>
  <si>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</si>
  <si>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</si>
  <si>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</si>
  <si>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</si>
  <si>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</si>
  <si>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</si>
  <si>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</si>
  <si>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</si>
  <si>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</si>
  <si>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</si>
  <si>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</si>
  <si>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</si>
  <si>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</si>
  <si>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</si>
  <si>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</si>
  <si>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</si>
  <si>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</si>
  <si>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</si>
  <si>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</si>
  <si>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</si>
  <si>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</si>
  <si>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</si>
  <si>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</si>
  <si>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</si>
  <si>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</si>
  <si>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</si>
  <si>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</si>
  <si>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</si>
  <si>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</si>
  <si>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</si>
  <si>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</si>
  <si>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</si>
  <si>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</si>
  <si>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</si>
  <si>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</si>
  <si>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</si>
  <si>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</si>
  <si>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</si>
  <si>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</si>
  <si>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</si>
  <si>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</si>
  <si>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</si>
  <si>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</si>
  <si>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</si>
  <si>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</si>
  <si>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</si>
  <si>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</si>
  <si>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</si>
  <si>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</si>
  <si>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</si>
  <si>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</si>
  <si>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</si>
  <si>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</si>
  <si>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</si>
  <si>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</si>
  <si>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</si>
  <si>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</si>
  <si>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</si>
  <si>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</si>
  <si>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</si>
  <si>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</si>
  <si>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</si>
  <si>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</si>
  <si>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</si>
  <si>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</si>
  <si>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</si>
  <si>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</si>
  <si>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</si>
  <si>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</si>
  <si>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</si>
  <si>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</si>
  <si>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</si>
  <si>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</si>
  <si>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</si>
  <si>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</si>
  <si>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</si>
  <si>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</si>
  <si>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</si>
  <si>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</si>
  <si>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</si>
  <si>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</si>
  <si>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</si>
  <si>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</si>
  <si>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</si>
  <si>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</si>
  <si>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</si>
  <si>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</si>
  <si>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</si>
  <si>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</si>
  <si>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</si>
  <si>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</si>
  <si>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</si>
  <si>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</si>
  <si>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</si>
  <si>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</si>
  <si>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</si>
  <si>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</si>
  <si>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</si>
  <si>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</si>
  <si>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</si>
  <si>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</si>
  <si>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</si>
  <si>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</si>
  <si>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</si>
  <si>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</si>
  <si>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</si>
  <si>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</si>
  <si>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</si>
  <si>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</si>
  <si>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</si>
  <si>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</si>
  <si>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</si>
  <si>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</si>
  <si>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</si>
  <si>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</si>
  <si>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</si>
  <si>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</si>
  <si>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</si>
  <si>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</si>
  <si>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</si>
  <si>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</si>
  <si>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</si>
  <si>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</si>
  <si>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</si>
  <si>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</si>
  <si>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</si>
  <si>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</si>
  <si>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</si>
  <si>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</si>
  <si>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</si>
  <si>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</si>
  <si>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</si>
  <si>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</si>
  <si>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</si>
  <si>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</si>
  <si>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</si>
  <si>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</si>
  <si>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</si>
  <si>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</si>
  <si>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</si>
  <si>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</si>
  <si>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</si>
  <si>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</si>
  <si>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</si>
  <si>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</si>
  <si>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</si>
  <si>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</si>
  <si>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</si>
  <si>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</si>
  <si>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</si>
  <si>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</si>
  <si>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</si>
  <si>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</si>
  <si>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</si>
  <si>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</si>
  <si>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</si>
  <si>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</si>
  <si>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</si>
  <si>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</si>
  <si>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</si>
  <si>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</si>
  <si>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</si>
  <si>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</si>
  <si>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</si>
  <si>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</si>
  <si>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</si>
  <si>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</si>
  <si>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</si>
  <si>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</si>
  <si>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</si>
  <si>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</si>
  <si>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</si>
  <si>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</si>
  <si>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</si>
  <si>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</si>
  <si>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</si>
  <si>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</si>
  <si>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</si>
  <si>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</si>
  <si>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</si>
  <si>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</si>
  <si>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</si>
  <si>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</si>
  <si>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</si>
  <si>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</si>
  <si>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</si>
  <si>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</si>
  <si>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</si>
  <si>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</si>
  <si>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</si>
  <si>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</si>
  <si>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</si>
  <si>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</si>
  <si>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</si>
  <si>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</si>
  <si>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</si>
  <si>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</si>
  <si>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</si>
  <si>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</si>
  <si>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</si>
  <si>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</si>
  <si>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</si>
  <si>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</si>
  <si>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</si>
  <si>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</si>
  <si>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</si>
  <si>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</si>
  <si>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</si>
  <si>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</si>
  <si>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</si>
  <si>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</si>
  <si>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</si>
  <si>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</si>
  <si>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</si>
  <si>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</si>
  <si>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</si>
  <si>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</si>
  <si>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</si>
  <si>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</si>
  <si>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</si>
  <si>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</si>
  <si>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</si>
  <si>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</si>
  <si>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</si>
  <si>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</si>
  <si>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</si>
  <si>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</si>
  <si>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</si>
  <si>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</si>
  <si>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</si>
  <si>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</si>
  <si>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</si>
  <si>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</si>
  <si>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</si>
  <si>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</si>
  <si>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</si>
  <si>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</si>
  <si>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</si>
  <si>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</si>
  <si>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</si>
  <si>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</si>
  <si>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</si>
  <si>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</si>
  <si>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</si>
  <si>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</si>
  <si>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</si>
  <si>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</si>
  <si>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</si>
  <si>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</si>
  <si>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</si>
  <si>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</si>
  <si>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</si>
  <si>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</si>
  <si>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</si>
  <si>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</si>
  <si>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</si>
  <si>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</si>
  <si>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</si>
  <si>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</si>
  <si>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</si>
  <si>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</si>
  <si>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</si>
  <si>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</si>
  <si>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</si>
  <si>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</si>
  <si>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</si>
  <si>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</si>
  <si>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</si>
  <si>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</si>
  <si>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</si>
  <si>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</si>
  <si>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</si>
  <si>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</si>
  <si>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</si>
  <si>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</si>
  <si>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</si>
  <si>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</si>
  <si>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</si>
  <si>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</si>
  <si>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</si>
  <si>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</si>
  <si>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</si>
  <si>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</si>
  <si>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</si>
  <si>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</si>
  <si>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</si>
  <si>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</si>
  <si>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</si>
  <si>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</si>
  <si>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</si>
  <si>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</si>
  <si>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</si>
  <si>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</si>
  <si>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</si>
  <si>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</si>
  <si>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</si>
  <si>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</si>
  <si>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</si>
  <si>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</si>
  <si>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</si>
  <si>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</si>
  <si>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</si>
  <si>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</si>
  <si>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</si>
  <si>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</si>
  <si>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</si>
  <si>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</si>
  <si>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</si>
  <si>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</si>
  <si>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</si>
  <si>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</si>
  <si>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</si>
  <si>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</si>
  <si>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</si>
  <si>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</si>
  <si>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</si>
  <si>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</si>
  <si>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</si>
  <si>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</si>
  <si>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</si>
  <si>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</si>
  <si>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</si>
  <si>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</si>
  <si>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</si>
  <si>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</si>
  <si>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</si>
  <si>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</si>
  <si>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</si>
  <si>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</si>
  <si>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</si>
  <si>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</si>
  <si>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</si>
  <si>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</si>
  <si>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</si>
  <si>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</si>
  <si>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</si>
  <si>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</si>
  <si>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</si>
  <si>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</si>
  <si>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</si>
  <si>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</si>
  <si>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</si>
  <si>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</si>
  <si>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</si>
  <si>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</si>
  <si>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</si>
  <si>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</si>
  <si>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</si>
  <si>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</si>
  <si>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</si>
  <si>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</si>
  <si>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</si>
  <si>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</si>
  <si>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</si>
  <si>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</si>
  <si>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</si>
  <si>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</si>
  <si>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</si>
  <si>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</si>
  <si>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</si>
  <si>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</si>
  <si>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</si>
  <si>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</si>
  <si>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</si>
  <si>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</si>
  <si>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</si>
  <si>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</si>
  <si>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</si>
  <si>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</si>
  <si>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</si>
  <si>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</si>
  <si>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</si>
  <si>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</si>
  <si>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</si>
  <si>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</si>
  <si>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</si>
  <si>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</si>
  <si>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</si>
  <si>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</si>
  <si>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</si>
  <si>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</si>
  <si>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</si>
  <si>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</si>
  <si>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</si>
  <si>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</si>
  <si>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</si>
  <si>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</si>
  <si>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</si>
  <si>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</si>
  <si>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</si>
  <si>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</si>
  <si>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</si>
  <si>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</si>
  <si>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</si>
  <si>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</si>
  <si>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</si>
  <si>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</si>
  <si>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</si>
  <si>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</si>
  <si>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</si>
  <si>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</si>
  <si>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</si>
  <si>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</si>
  <si>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</si>
  <si>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</si>
  <si>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</si>
  <si>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</si>
  <si>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</si>
  <si>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</si>
  <si>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</si>
  <si>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</si>
  <si>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</si>
  <si>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</si>
  <si>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</si>
  <si>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</si>
  <si>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</si>
  <si>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</si>
  <si>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</si>
  <si>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</si>
  <si>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</si>
  <si>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</si>
  <si>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</si>
  <si>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</si>
  <si>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</si>
  <si>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</si>
  <si>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</si>
  <si>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</si>
  <si>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</si>
  <si>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</si>
  <si>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</si>
  <si>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</si>
  <si>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</si>
  <si>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</si>
  <si>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</si>
  <si>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</si>
  <si>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</si>
  <si>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</si>
  <si>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</si>
  <si>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</si>
  <si>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</si>
  <si>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</si>
  <si>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</si>
  <si>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</si>
  <si>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</si>
  <si>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</si>
  <si>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</si>
  <si>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</si>
  <si>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</si>
  <si>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</si>
  <si>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</si>
  <si>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</si>
  <si>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</si>
  <si>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</si>
  <si>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</si>
  <si>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</si>
  <si>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</si>
  <si>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</si>
  <si>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</si>
  <si>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</si>
  <si>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</si>
  <si>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</si>
  <si>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</si>
  <si>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</si>
  <si>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</si>
  <si>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</si>
  <si>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</si>
  <si>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</si>
  <si>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</si>
  <si>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</si>
  <si>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</si>
  <si>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</si>
  <si>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</si>
  <si>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</si>
  <si>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</si>
  <si>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</si>
  <si>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</si>
  <si>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</si>
  <si>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</si>
  <si>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</si>
  <si>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</si>
  <si>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</si>
  <si>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</si>
  <si>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</si>
  <si>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</si>
  <si>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</si>
  <si>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</si>
  <si>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</si>
  <si>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</si>
  <si>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</si>
  <si>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</si>
  <si>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</si>
  <si>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</si>
  <si>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</si>
  <si>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</si>
  <si>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</si>
  <si>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</si>
  <si>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</si>
  <si>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</si>
  <si>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</si>
  <si>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</si>
  <si>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</si>
  <si>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</si>
  <si>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</si>
  <si>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</si>
  <si>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</si>
  <si>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</si>
  <si>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</si>
  <si>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</si>
  <si>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</si>
  <si>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</si>
  <si>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</si>
  <si>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</si>
  <si>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</si>
  <si>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</si>
  <si>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</si>
  <si>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</si>
  <si>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</si>
  <si>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</si>
  <si>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</si>
  <si>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</si>
  <si>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</si>
  <si>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</si>
  <si>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</si>
  <si>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</si>
  <si>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</si>
  <si>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</si>
  <si>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</si>
  <si>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</si>
  <si>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</si>
  <si>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</si>
  <si>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</si>
  <si>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</si>
  <si>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</si>
  <si>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</si>
  <si>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</si>
  <si>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</si>
  <si>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</si>
  <si>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</si>
  <si>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</si>
  <si>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</si>
  <si>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</si>
  <si>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</si>
  <si>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</si>
  <si>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</si>
  <si>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</si>
  <si>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</si>
  <si>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</si>
  <si>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</si>
  <si>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</si>
  <si>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</si>
  <si>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</si>
  <si>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</si>
  <si>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</si>
  <si>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</si>
  <si>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</si>
  <si>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</si>
  <si>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</si>
  <si>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</si>
  <si>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</si>
  <si>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</si>
  <si>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</si>
  <si>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</si>
  <si>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</si>
  <si>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</si>
  <si>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</si>
  <si>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</si>
  <si>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</si>
  <si>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</si>
  <si>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</si>
  <si>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</si>
  <si>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</si>
  <si>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</si>
  <si>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</si>
  <si>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</si>
  <si>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</si>
  <si>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</si>
  <si>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</si>
  <si>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</si>
  <si>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</si>
  <si>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</si>
  <si>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</si>
  <si>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</si>
  <si>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</si>
  <si>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</si>
  <si>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</si>
  <si>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</si>
  <si>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</si>
  <si>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</si>
  <si>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</si>
  <si>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</si>
  <si>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</si>
  <si>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</si>
  <si>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</si>
  <si>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</si>
  <si>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</si>
  <si>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</si>
  <si>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</si>
  <si>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</si>
  <si>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</si>
  <si>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</si>
  <si>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</si>
  <si>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</si>
  <si>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</si>
  <si>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</si>
  <si>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</si>
  <si>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</si>
  <si>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</si>
  <si>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</si>
  <si>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</si>
  <si>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</si>
  <si>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</si>
  <si>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</si>
  <si>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</si>
  <si>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</si>
  <si>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</si>
  <si>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</si>
  <si>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</si>
  <si>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</si>
  <si>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</si>
  <si>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</si>
  <si>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</si>
  <si>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</si>
  <si>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</si>
  <si>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</si>
  <si>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</si>
  <si>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</si>
  <si>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</si>
  <si>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</si>
  <si>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</si>
  <si>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</si>
  <si>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</si>
  <si>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</si>
  <si>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</si>
  <si>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</si>
  <si>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</si>
  <si>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</si>
  <si>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</si>
  <si>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</si>
  <si>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</si>
  <si>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</si>
  <si>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</si>
  <si>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</si>
  <si>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</si>
  <si>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</si>
  <si>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</si>
  <si>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</si>
  <si>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</si>
  <si>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</si>
  <si>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</si>
  <si>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</si>
  <si>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</si>
  <si>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</si>
  <si>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</si>
  <si>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</si>
  <si>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</si>
  <si>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</si>
  <si>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</si>
  <si>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</si>
  <si>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</si>
  <si>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</si>
  <si>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</si>
  <si>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</si>
  <si>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</si>
  <si>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</si>
  <si>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</si>
  <si>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</si>
  <si>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</si>
  <si>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</si>
  <si>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</si>
  <si>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</si>
  <si>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</si>
  <si>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</si>
  <si>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</si>
  <si>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</si>
  <si>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</si>
  <si>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</si>
  <si>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</si>
  <si>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</si>
  <si>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</si>
  <si>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</si>
  <si>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</si>
  <si>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</si>
  <si>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</si>
  <si>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</si>
  <si>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</si>
  <si>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</si>
  <si>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</si>
  <si>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</si>
  <si>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</si>
  <si>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</si>
  <si>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</si>
  <si>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</si>
  <si>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</si>
  <si>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</si>
  <si>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</si>
  <si>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</si>
  <si>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</si>
  <si>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</si>
  <si>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</si>
  <si>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</si>
  <si>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</si>
  <si>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</si>
  <si>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</si>
  <si>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</si>
  <si>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</si>
  <si>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</si>
  <si>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</si>
  <si>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</si>
  <si>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</si>
  <si>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</si>
  <si>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</si>
  <si>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</si>
  <si>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</si>
  <si>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</si>
  <si>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</si>
  <si>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</si>
  <si>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</si>
  <si>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</si>
  <si>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</si>
  <si>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</si>
  <si>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</si>
  <si>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</si>
  <si>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</si>
  <si>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</si>
  <si>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</si>
  <si>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</si>
  <si>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</si>
  <si>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</si>
  <si>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</si>
  <si>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</si>
  <si>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</si>
  <si>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</si>
  <si>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</si>
  <si>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</si>
  <si>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</si>
  <si>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</si>
  <si>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</si>
  <si>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</si>
  <si>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</si>
  <si>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</si>
  <si>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</si>
  <si>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</si>
  <si>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</si>
  <si>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</si>
  <si>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</si>
  <si>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</si>
  <si>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</si>
  <si>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</si>
  <si>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</si>
  <si>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</si>
  <si>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</si>
  <si>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</si>
  <si>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</si>
  <si>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</si>
  <si>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</si>
  <si>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</si>
  <si>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</si>
  <si>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</si>
  <si>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</si>
  <si>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</si>
  <si>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</si>
  <si>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</si>
  <si>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</si>
  <si>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</si>
  <si>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</si>
  <si>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</si>
  <si>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</si>
  <si>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</si>
  <si>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</si>
  <si>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</si>
  <si>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</si>
  <si>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</si>
  <si>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</si>
  <si>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</si>
  <si>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</si>
  <si>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</si>
  <si>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</si>
  <si>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</si>
  <si>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</si>
  <si>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</si>
  <si>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</si>
  <si>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</si>
  <si>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</si>
  <si>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</si>
  <si>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</si>
  <si>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</si>
  <si>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</si>
  <si>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</si>
  <si>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</si>
  <si>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</si>
  <si>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</si>
  <si>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</si>
  <si>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</si>
  <si>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</si>
  <si>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</si>
  <si>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</si>
  <si>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</si>
  <si>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</si>
  <si>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</si>
  <si>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</si>
  <si>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</si>
  <si>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</si>
  <si>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</si>
  <si>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</si>
  <si>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</si>
  <si>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</si>
  <si>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</si>
  <si>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</si>
  <si>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</si>
  <si>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</si>
  <si>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</si>
  <si>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</si>
  <si>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</si>
  <si>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</si>
  <si>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</si>
  <si>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</si>
  <si>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</si>
  <si>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</si>
  <si>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</si>
  <si>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</si>
  <si>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</si>
  <si>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</si>
  <si>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</si>
  <si>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</si>
  <si>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</si>
  <si>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</si>
  <si>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</si>
  <si>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</si>
  <si>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</si>
  <si>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</si>
  <si>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</si>
  <si>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</si>
  <si>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</si>
  <si>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</si>
  <si>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</si>
  <si>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</si>
  <si>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</si>
  <si>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</si>
  <si>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</si>
  <si>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</si>
  <si>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</si>
  <si>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</si>
  <si>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</si>
  <si>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</si>
  <si>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</si>
  <si>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</si>
  <si>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</si>
  <si>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</si>
  <si>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</si>
  <si>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</si>
  <si>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</si>
  <si>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</si>
  <si>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</si>
  <si>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</si>
  <si>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</si>
  <si>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</si>
  <si>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</si>
  <si>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</si>
  <si>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</si>
  <si>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</si>
  <si>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</si>
  <si>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</si>
  <si>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</si>
  <si>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</si>
  <si>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</si>
  <si>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</si>
  <si>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</si>
  <si>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</si>
  <si>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</si>
  <si>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</si>
  <si>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</si>
  <si>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</si>
  <si>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</si>
  <si>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</si>
  <si>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</si>
  <si>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</si>
  <si>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</si>
  <si>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</si>
  <si>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</si>
  <si>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</si>
  <si>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</si>
  <si>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</si>
  <si>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</si>
  <si>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</si>
  <si>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</si>
  <si>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</si>
  <si>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</si>
  <si>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</si>
  <si>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</si>
  <si>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</si>
  <si>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</si>
  <si>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</si>
  <si>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</si>
  <si>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</si>
  <si>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</si>
  <si>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</si>
  <si>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</si>
  <si>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</si>
  <si>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</si>
  <si>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</si>
  <si>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</si>
  <si>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</si>
  <si>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</si>
  <si>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</si>
  <si>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</si>
  <si>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</si>
  <si>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</si>
  <si>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</si>
  <si>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</si>
  <si>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</si>
  <si>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</si>
  <si>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</si>
  <si>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</si>
  <si>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</si>
  <si>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</si>
  <si>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</si>
  <si>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</si>
  <si>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</si>
  <si>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</si>
  <si>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</si>
  <si>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</si>
  <si>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</si>
  <si>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</si>
  <si>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</si>
  <si>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</si>
  <si>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</si>
  <si>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</si>
  <si>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</si>
  <si>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</si>
  <si>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</si>
  <si>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</si>
  <si>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</si>
  <si>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</si>
  <si>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</si>
  <si>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</si>
  <si>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</si>
  <si>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</si>
  <si>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</si>
  <si>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</si>
  <si>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</si>
  <si>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</si>
  <si>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</si>
  <si>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</si>
  <si>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</si>
  <si>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</si>
  <si>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</si>
  <si>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</si>
  <si>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</si>
  <si>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</si>
  <si>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</si>
  <si>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</si>
  <si>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</si>
  <si>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</si>
  <si>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</si>
  <si>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</si>
  <si>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</si>
  <si>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</si>
  <si>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</si>
  <si>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</si>
  <si>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</si>
  <si>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</si>
  <si>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</si>
  <si>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</si>
  <si>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</si>
  <si>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</si>
  <si>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</si>
  <si>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</si>
  <si>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</si>
  <si>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</si>
  <si>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</si>
  <si>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</si>
  <si>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</si>
  <si>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</si>
  <si>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</si>
  <si>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</si>
  <si>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</si>
  <si>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</si>
  <si>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</si>
  <si>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</si>
  <si>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</si>
  <si>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</si>
  <si>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</si>
  <si>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</si>
  <si>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</si>
  <si>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</si>
  <si>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</si>
  <si>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</si>
  <si>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</si>
  <si>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</si>
  <si>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</si>
  <si>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</si>
  <si>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</si>
  <si>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</si>
  <si>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</si>
  <si>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</si>
  <si>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</si>
  <si>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</si>
  <si>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</si>
  <si>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</si>
  <si>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</si>
  <si>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</si>
  <si>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</si>
  <si>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</si>
  <si>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</si>
  <si>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</si>
  <si>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</si>
  <si>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</si>
  <si>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</si>
  <si>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</si>
  <si>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</si>
  <si>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</si>
  <si>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</si>
  <si>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</si>
  <si>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</si>
  <si>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</si>
  <si>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</si>
  <si>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</si>
  <si>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</si>
  <si>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</si>
  <si>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</si>
  <si>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</si>
  <si>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</si>
  <si>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</si>
  <si>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</si>
  <si>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</si>
  <si>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</si>
  <si>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</si>
  <si>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</si>
  <si>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</si>
  <si>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</si>
  <si>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</si>
  <si>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</si>
  <si>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</si>
  <si>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</si>
  <si>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</si>
  <si>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</si>
  <si>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</si>
  <si>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</si>
  <si>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</si>
  <si>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</si>
  <si>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</si>
  <si>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</si>
  <si>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</si>
  <si>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</si>
  <si>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</si>
  <si>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</si>
  <si>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</si>
  <si>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</si>
  <si>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</si>
  <si>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</si>
  <si>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</si>
  <si>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</si>
  <si>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</si>
  <si>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</si>
  <si>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</si>
  <si>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</si>
  <si>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</si>
  <si>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</si>
  <si>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</si>
  <si>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</si>
  <si>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</si>
  <si>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</si>
  <si>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</si>
  <si>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</si>
  <si>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</si>
  <si>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</si>
  <si>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</si>
  <si>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</si>
  <si>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</si>
  <si>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</si>
  <si>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</si>
  <si>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</si>
  <si>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</si>
  <si>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</si>
  <si>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</si>
  <si>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</si>
  <si>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</si>
  <si>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</si>
  <si>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</si>
  <si>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</si>
  <si>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</si>
  <si>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</si>
  <si>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</si>
  <si>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</si>
  <si>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</si>
  <si>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</si>
  <si>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</si>
  <si>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</si>
  <si>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</si>
  <si>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</si>
  <si>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</si>
  <si>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</si>
  <si>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</si>
  <si>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</si>
  <si>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</si>
  <si>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</si>
  <si>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</si>
  <si>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</si>
  <si>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</si>
  <si>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</si>
  <si>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</si>
  <si>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</si>
  <si>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</si>
  <si>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</si>
  <si>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</si>
  <si>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</si>
  <si>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</si>
  <si>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</si>
  <si>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</si>
  <si>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</si>
  <si>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</si>
  <si>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</si>
  <si>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</si>
  <si>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</si>
  <si>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</si>
  <si>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</si>
  <si>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</si>
  <si>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</si>
  <si>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</si>
  <si>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</si>
  <si>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</si>
  <si>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</si>
  <si>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</si>
  <si>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</si>
  <si>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</si>
  <si>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</si>
  <si>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</si>
  <si>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</si>
  <si>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</si>
  <si>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</si>
  <si>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</si>
  <si>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</si>
  <si>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</si>
  <si>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</si>
  <si>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</si>
  <si>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</si>
  <si>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</si>
  <si>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</si>
  <si>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</si>
  <si>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</si>
  <si>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</si>
  <si>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</si>
  <si>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</si>
  <si>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</si>
  <si>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</si>
  <si>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</si>
  <si>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</si>
  <si>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</si>
  <si>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</si>
  <si>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</si>
  <si>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</si>
  <si>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</si>
  <si>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</si>
  <si>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</si>
  <si>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</si>
  <si>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</si>
  <si>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</si>
  <si>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</si>
  <si>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</si>
  <si>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</si>
  <si>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</si>
  <si>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</si>
  <si>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</si>
  <si>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</si>
  <si>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</si>
  <si>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</si>
  <si>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</si>
  <si>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</si>
  <si>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</si>
  <si>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</si>
  <si>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</si>
  <si>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</si>
  <si>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</si>
  <si>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</si>
  <si>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</si>
  <si>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</si>
  <si>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</si>
  <si>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</si>
  <si>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</si>
  <si>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</si>
  <si>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</si>
  <si>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</si>
  <si>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</si>
  <si>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</si>
  <si>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</si>
  <si>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</si>
  <si>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</si>
  <si>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</si>
  <si>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</si>
  <si>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</si>
  <si>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</si>
  <si>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</si>
  <si>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</si>
  <si>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</si>
  <si>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</si>
  <si>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</si>
  <si>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</si>
  <si>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</si>
  <si>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</si>
  <si>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</si>
  <si>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</si>
  <si>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</si>
  <si>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</si>
  <si>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</si>
  <si>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</si>
  <si>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</si>
  <si>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</si>
  <si>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</si>
  <si>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</si>
  <si>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</si>
  <si>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</si>
  <si>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</si>
  <si>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</si>
  <si>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</si>
  <si>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</si>
  <si>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</si>
  <si>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</si>
  <si>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</si>
  <si>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</si>
  <si>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</si>
  <si>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</si>
  <si>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</si>
  <si>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</si>
  <si>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</si>
  <si>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</si>
  <si>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</si>
  <si>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</si>
  <si>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</si>
  <si>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</si>
  <si>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</si>
  <si>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</si>
  <si>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</si>
  <si>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</si>
  <si>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</si>
  <si>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</si>
  <si>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</si>
  <si>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</si>
  <si>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</si>
  <si>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</si>
  <si>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</si>
  <si>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</si>
  <si>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</si>
  <si>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</si>
  <si>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</si>
  <si>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</si>
  <si>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</si>
  <si>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</si>
  <si>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</si>
  <si>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</si>
  <si>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</si>
  <si>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</si>
  <si>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</si>
  <si>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</si>
  <si>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</si>
  <si>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</si>
  <si>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</si>
  <si>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</si>
  <si>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</si>
  <si>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</si>
  <si>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</si>
  <si>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</si>
  <si>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</si>
  <si>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</si>
  <si>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</si>
  <si>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</si>
  <si>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</si>
  <si>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</si>
  <si>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</si>
  <si>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</si>
  <si>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</si>
  <si>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</si>
  <si>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</si>
  <si>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</si>
  <si>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</si>
  <si>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</si>
  <si>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</si>
  <si>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</si>
  <si>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</si>
  <si>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</si>
  <si>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</si>
  <si>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</si>
  <si>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</si>
  <si>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</si>
  <si>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</si>
  <si>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</si>
  <si>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</si>
  <si>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</si>
  <si>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</si>
  <si>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</si>
  <si>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</si>
  <si>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</si>
  <si>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</si>
  <si>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</si>
  <si>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</si>
  <si>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</si>
  <si>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</si>
  <si>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</si>
  <si>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</si>
  <si>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</si>
  <si>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</si>
  <si>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</si>
  <si>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</si>
  <si>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</si>
  <si>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</si>
  <si>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</si>
  <si>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</si>
  <si>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</si>
  <si>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</si>
  <si>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</si>
  <si>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</si>
  <si>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</si>
  <si>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</si>
  <si>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</si>
  <si>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</si>
  <si>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</si>
  <si>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</si>
  <si>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</si>
  <si>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</si>
  <si>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</si>
  <si>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</si>
  <si>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</si>
  <si>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</si>
  <si>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</si>
  <si>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</si>
  <si>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</si>
  <si>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</si>
  <si>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</si>
  <si>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</si>
  <si>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</si>
  <si>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</si>
  <si>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</si>
  <si>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</si>
  <si>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</si>
  <si>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</si>
  <si>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</si>
  <si>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</si>
  <si>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</si>
  <si>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</si>
  <si>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</si>
  <si>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</si>
  <si>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</si>
  <si>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</si>
  <si>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</si>
  <si>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</si>
  <si>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</si>
  <si>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</si>
  <si>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</si>
  <si>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</si>
  <si>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</si>
  <si>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</si>
  <si>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</si>
  <si>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</si>
  <si>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</si>
  <si>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</si>
  <si>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</si>
  <si>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</si>
  <si>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</si>
  <si>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</si>
  <si>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</si>
  <si>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</si>
  <si>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</si>
  <si>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</si>
  <si>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</si>
  <si>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</si>
  <si>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</si>
  <si>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</si>
  <si>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</si>
  <si>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</si>
  <si>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</si>
  <si>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</si>
  <si>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</si>
  <si>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</si>
  <si>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</si>
  <si>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</si>
  <si>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</si>
  <si>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</si>
  <si>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</si>
  <si>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</si>
  <si>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</si>
  <si>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</si>
  <si>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</si>
  <si>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</si>
  <si>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</si>
  <si>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</si>
  <si>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</si>
  <si>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</si>
  <si>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</si>
  <si>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</si>
  <si>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</si>
  <si>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</si>
  <si>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</si>
  <si>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</si>
  <si>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</si>
  <si>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</si>
  <si>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</si>
  <si>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</si>
  <si>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</si>
  <si>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</si>
  <si>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</si>
  <si>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</si>
  <si>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</si>
  <si>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</si>
  <si>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</si>
  <si>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</si>
  <si>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</si>
  <si>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</si>
  <si>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</si>
  <si>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</si>
  <si>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</si>
  <si>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</si>
  <si>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</si>
  <si>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</si>
  <si>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</si>
  <si>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</si>
  <si>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</si>
  <si>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</si>
  <si>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</si>
  <si>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</si>
  <si>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</si>
  <si>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</si>
  <si>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</si>
  <si>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</si>
  <si>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</si>
  <si>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</si>
  <si>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</si>
  <si>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</si>
  <si>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</si>
  <si>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</si>
  <si>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</si>
  <si>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</si>
  <si>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</si>
  <si>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</si>
  <si>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</si>
  <si>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</si>
  <si>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</si>
  <si>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</si>
  <si>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</si>
  <si>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</si>
  <si>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</si>
  <si>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</si>
  <si>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</si>
  <si>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</si>
  <si>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</si>
  <si>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</si>
  <si>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</si>
  <si>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</si>
  <si>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</si>
  <si>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</si>
  <si>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</si>
  <si>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</si>
  <si>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</si>
  <si>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</si>
  <si>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</si>
  <si>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</si>
  <si>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</si>
  <si>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</si>
  <si>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</si>
  <si>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</si>
  <si>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</si>
  <si>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</si>
  <si>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</si>
  <si>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</si>
  <si>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</si>
  <si>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</si>
  <si>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</si>
  <si>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</si>
  <si>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</si>
  <si>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</si>
  <si>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</si>
  <si>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</si>
  <si>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</si>
  <si>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</si>
  <si>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</si>
  <si>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</si>
  <si>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</si>
  <si>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</si>
  <si>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</si>
  <si>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</si>
  <si>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</si>
  <si>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</si>
  <si>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</si>
  <si>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</si>
  <si>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</si>
  <si>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</si>
  <si>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</si>
  <si>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</si>
  <si>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</si>
  <si>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</si>
  <si>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</si>
  <si>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</si>
  <si>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</si>
  <si>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</si>
  <si>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</si>
  <si>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</si>
  <si>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</si>
  <si>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</si>
  <si>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</si>
  <si>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</si>
  <si>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</si>
  <si>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</si>
  <si>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</si>
  <si>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</si>
  <si>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</si>
  <si>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</si>
  <si>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</si>
  <si>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</si>
  <si>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</si>
  <si>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</si>
  <si>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</si>
  <si>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</si>
  <si>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</si>
  <si>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</si>
  <si>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</si>
  <si>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</si>
  <si>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</si>
  <si>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</si>
  <si>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</si>
  <si>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</si>
  <si>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</si>
  <si>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</si>
  <si>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</si>
  <si>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</si>
  <si>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</si>
  <si>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</si>
  <si>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</si>
  <si>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</si>
  <si>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</si>
  <si>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</si>
  <si>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</si>
  <si>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</si>
  <si>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</si>
  <si>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</si>
  <si>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</si>
  <si>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</si>
  <si>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</si>
  <si>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</si>
  <si>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</si>
  <si>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</si>
  <si>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</si>
  <si>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</si>
  <si>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</si>
  <si>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</si>
  <si>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</si>
  <si>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</si>
  <si>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</si>
  <si>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</si>
  <si>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</si>
  <si>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</si>
  <si>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</si>
  <si>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</si>
  <si>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</si>
  <si>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</si>
  <si>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</si>
  <si>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</si>
  <si>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</si>
  <si>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</si>
  <si>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</si>
  <si>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</si>
  <si>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</si>
  <si>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</si>
  <si>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</si>
  <si>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</si>
  <si>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</si>
  <si>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</si>
  <si>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</si>
  <si>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</si>
  <si>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</si>
  <si>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</si>
  <si>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</si>
  <si>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</si>
  <si>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</si>
  <si>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</si>
  <si>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</si>
  <si>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</si>
  <si>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</si>
  <si>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</si>
  <si>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</si>
  <si>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</si>
  <si>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</si>
  <si>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</si>
  <si>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</si>
  <si>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</si>
  <si>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</si>
  <si>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</si>
  <si>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</si>
  <si>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</si>
  <si>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</si>
  <si>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</si>
  <si>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</si>
  <si>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</si>
  <si>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</si>
  <si>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</si>
  <si>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</si>
  <si>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</si>
  <si>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</si>
  <si>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</si>
  <si>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</si>
  <si>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</si>
  <si>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</si>
  <si>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</si>
  <si>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</si>
  <si>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</si>
  <si>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</si>
  <si>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</si>
  <si>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</si>
  <si>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</si>
  <si>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</si>
  <si>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</si>
  <si>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</si>
  <si>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</si>
  <si>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</si>
  <si>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</si>
  <si>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</si>
  <si>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</si>
  <si>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</si>
  <si>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</si>
  <si>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</si>
  <si>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</si>
  <si>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</si>
  <si>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</si>
  <si>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</si>
  <si>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</si>
  <si>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</si>
  <si>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</si>
  <si>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</si>
  <si>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</si>
  <si>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</si>
  <si>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</si>
  <si>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</si>
  <si>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</si>
  <si>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</si>
  <si>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</si>
  <si>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</si>
  <si>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</si>
  <si>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</si>
  <si>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</si>
  <si>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</si>
  <si>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</si>
  <si>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</si>
  <si>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</si>
  <si>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</si>
  <si>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</si>
  <si>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</si>
  <si>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</si>
  <si>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</si>
  <si>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</si>
  <si>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</si>
  <si>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</si>
  <si>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</si>
  <si>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</si>
  <si>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</si>
  <si>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</si>
  <si>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</si>
  <si>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</si>
  <si>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</si>
  <si>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</si>
  <si>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</si>
  <si>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</si>
  <si>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</si>
  <si>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</si>
  <si>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</si>
  <si>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</si>
  <si>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</si>
  <si>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</si>
  <si>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</si>
  <si>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</si>
  <si>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</si>
  <si>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</si>
  <si>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</si>
  <si>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</si>
  <si>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</si>
  <si>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</si>
  <si>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</si>
  <si>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</si>
  <si>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</si>
  <si>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</si>
  <si>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</si>
  <si>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</si>
  <si>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</si>
  <si>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</si>
  <si>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</si>
  <si>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</si>
  <si>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</si>
  <si>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</si>
  <si>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</si>
  <si>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</si>
  <si>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</si>
  <si>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</si>
  <si>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</si>
  <si>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</si>
  <si>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</si>
  <si>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</si>
  <si>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</si>
  <si>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</si>
  <si>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</si>
  <si>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</si>
  <si>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</si>
  <si>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</si>
  <si>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</si>
  <si>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</si>
  <si>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</si>
  <si>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</si>
  <si>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</si>
  <si>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</si>
  <si>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</si>
  <si>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</si>
  <si>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</si>
  <si>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</si>
  <si>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</si>
  <si>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</si>
  <si>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</si>
  <si>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</si>
  <si>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</si>
  <si>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</si>
  <si>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</si>
  <si>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</si>
  <si>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</si>
  <si>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</si>
  <si>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</si>
  <si>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</si>
  <si>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</si>
  <si>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</si>
  <si>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</si>
  <si>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</si>
  <si>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</si>
  <si>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</si>
  <si>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</si>
  <si>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</si>
  <si>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</si>
  <si>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</si>
  <si>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</si>
  <si>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</si>
  <si>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</si>
  <si>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</si>
  <si>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</si>
  <si>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</si>
  <si>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</si>
  <si>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</si>
  <si>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</si>
  <si>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</si>
  <si>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</si>
  <si>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</si>
  <si>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</si>
  <si>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</si>
  <si>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</si>
  <si>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</si>
  <si>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</si>
  <si>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</si>
  <si>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</si>
  <si>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</si>
  <si>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</si>
  <si>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</si>
  <si>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</si>
  <si>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</si>
  <si>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</si>
  <si>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</si>
  <si>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</si>
  <si>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</si>
  <si>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</si>
  <si>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</si>
  <si>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</si>
  <si>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</si>
  <si>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</si>
  <si>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</si>
  <si>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</si>
  <si>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</si>
  <si>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</si>
  <si>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</si>
  <si>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</si>
  <si>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</si>
  <si>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</si>
  <si>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</si>
  <si>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</si>
  <si>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</si>
  <si>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</si>
  <si>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</si>
  <si>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</si>
  <si>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</si>
  <si>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</si>
  <si>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</si>
  <si>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</si>
  <si>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</si>
  <si>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</si>
  <si>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</si>
  <si>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</si>
  <si>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</si>
  <si>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</si>
  <si>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</si>
  <si>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</si>
  <si>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</si>
  <si>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</si>
  <si>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</si>
  <si>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</si>
  <si>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</si>
  <si>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</si>
  <si>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</si>
  <si>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</si>
  <si>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</si>
  <si>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</si>
  <si>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</si>
  <si>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</si>
  <si>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</si>
  <si>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</si>
  <si>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</si>
  <si>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</si>
  <si>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</si>
  <si>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</si>
  <si>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</si>
  <si>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</si>
  <si>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</si>
  <si>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</si>
  <si>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</si>
  <si>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</si>
  <si>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</si>
  <si>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</si>
  <si>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</si>
  <si>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</si>
  <si>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</si>
  <si>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</si>
  <si>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</si>
  <si>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</si>
  <si>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</si>
  <si>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</si>
  <si>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</si>
  <si>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</si>
  <si>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</si>
  <si>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</si>
  <si>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</si>
  <si>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</si>
  <si>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</si>
  <si>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</si>
  <si>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</si>
  <si>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</si>
  <si>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</si>
  <si>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</si>
  <si>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</si>
  <si>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</si>
  <si>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</si>
  <si>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</si>
  <si>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</si>
  <si>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</si>
  <si>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</si>
  <si>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</si>
  <si>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</si>
  <si>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</si>
  <si>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</si>
  <si>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</si>
  <si>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</si>
  <si>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</si>
  <si>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</si>
  <si>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</si>
  <si>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</si>
  <si>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</si>
  <si>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</si>
  <si>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</si>
  <si>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</si>
  <si>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</si>
  <si>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</si>
  <si>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</si>
  <si>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</si>
  <si>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</si>
  <si>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</si>
  <si>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</si>
  <si>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</si>
  <si>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</si>
  <si>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</si>
  <si>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</si>
  <si>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</si>
  <si>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</si>
  <si>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</si>
  <si>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</si>
  <si>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</si>
  <si>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</si>
  <si>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</si>
  <si>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</si>
  <si>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</si>
  <si>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</si>
  <si>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</si>
  <si>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</si>
  <si>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</si>
  <si>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</si>
  <si>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</si>
  <si>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</si>
  <si>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</si>
  <si>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</si>
  <si>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</si>
  <si>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</si>
  <si>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</si>
  <si>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</si>
  <si>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</si>
  <si>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</si>
  <si>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</si>
  <si>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</si>
  <si>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</si>
  <si>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</si>
  <si>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</si>
  <si>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</si>
  <si>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</si>
  <si>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</si>
  <si>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</si>
  <si>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</si>
  <si>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</si>
  <si>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</si>
  <si>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</si>
  <si>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</si>
  <si>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</si>
  <si>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</si>
  <si>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</si>
  <si>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</si>
  <si>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</si>
  <si>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</si>
  <si>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</si>
  <si>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</si>
  <si>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</si>
  <si>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</si>
  <si>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</si>
  <si>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</si>
  <si>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</si>
  <si>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</si>
  <si>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</si>
  <si>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</si>
  <si>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</si>
  <si>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</si>
  <si>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</si>
  <si>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</si>
  <si>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</si>
  <si>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</si>
  <si>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</si>
  <si>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</si>
  <si>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</si>
  <si>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</si>
  <si>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</si>
  <si>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</si>
  <si>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</si>
  <si>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</si>
  <si>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</si>
  <si>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</si>
  <si>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</si>
  <si>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</si>
  <si>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</si>
  <si>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</si>
  <si>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</si>
  <si>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</si>
  <si>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</si>
  <si>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</si>
  <si>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</si>
  <si>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</si>
  <si>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</si>
  <si>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</si>
  <si>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</si>
  <si>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</si>
  <si>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</si>
  <si>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</si>
  <si>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</si>
  <si>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</si>
  <si>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</si>
  <si>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</si>
  <si>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</si>
  <si>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</si>
  <si>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</si>
  <si>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</si>
  <si>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</si>
  <si>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</si>
  <si>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</si>
  <si>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</si>
  <si>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</si>
  <si>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</si>
  <si>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</si>
  <si>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</si>
  <si>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</si>
  <si>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</si>
  <si>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</si>
  <si>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</si>
  <si>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</si>
  <si>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</si>
  <si>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</si>
  <si>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</si>
  <si>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</si>
  <si>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</si>
  <si>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</si>
  <si>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</si>
  <si>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</si>
  <si>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</si>
  <si>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</si>
  <si>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</si>
  <si>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</si>
  <si>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</si>
  <si>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</si>
  <si>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</si>
  <si>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</si>
  <si>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</si>
  <si>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</si>
  <si>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</si>
  <si>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</si>
  <si>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</si>
  <si>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</si>
  <si>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</si>
  <si>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</si>
  <si>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</si>
  <si>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</si>
  <si>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</si>
  <si>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</si>
  <si>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</si>
  <si>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</si>
  <si>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</si>
  <si>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</si>
  <si>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</si>
  <si>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</si>
  <si>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</si>
  <si>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</si>
  <si>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</si>
  <si>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</si>
  <si>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</si>
  <si>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</si>
  <si>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</si>
  <si>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</si>
  <si>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</si>
  <si>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</si>
  <si>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</si>
  <si>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</si>
  <si>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</si>
  <si>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</si>
  <si>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</si>
  <si>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</si>
  <si>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</si>
  <si>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</si>
  <si>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</si>
  <si>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</si>
  <si>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</si>
  <si>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</si>
  <si>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</si>
  <si>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</si>
  <si>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</si>
  <si>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</si>
  <si>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</si>
  <si>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</si>
  <si>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</si>
  <si>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</si>
  <si>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</si>
  <si>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</si>
  <si>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</si>
  <si>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</si>
  <si>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</si>
  <si>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</si>
  <si>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</si>
  <si>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</si>
  <si>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</si>
  <si>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</si>
  <si>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</si>
  <si>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</si>
  <si>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</si>
  <si>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</si>
  <si>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</si>
  <si>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</si>
  <si>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</si>
  <si>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</si>
  <si>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</si>
  <si>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</si>
  <si>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</si>
  <si>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</si>
  <si>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</si>
  <si>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</si>
  <si>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</si>
  <si>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</si>
  <si>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</si>
  <si>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</si>
  <si>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</si>
  <si>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</si>
  <si>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</si>
  <si>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</si>
  <si>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</si>
  <si>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</si>
  <si>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</si>
  <si>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</si>
  <si>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</si>
  <si>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</si>
  <si>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</si>
  <si>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</si>
  <si>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</si>
  <si>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</si>
  <si>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</si>
  <si>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</si>
  <si>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</si>
  <si>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</si>
  <si>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</si>
  <si>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</si>
  <si>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</si>
  <si>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</si>
  <si>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</si>
  <si>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</si>
  <si>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</si>
  <si>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</si>
  <si>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</si>
  <si>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</si>
  <si>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</si>
  <si>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</si>
  <si>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</si>
  <si>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</si>
  <si>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</si>
  <si>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</si>
  <si>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</si>
  <si>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</si>
  <si>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</si>
  <si>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</si>
  <si>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</si>
  <si>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</si>
  <si>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</si>
  <si>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</si>
  <si>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</si>
  <si>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</si>
  <si>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</si>
  <si>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</si>
  <si>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</si>
  <si>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</si>
  <si>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</si>
  <si>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</si>
  <si>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</si>
  <si>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</si>
  <si>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</si>
  <si>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</si>
  <si>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</si>
  <si>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</si>
  <si>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</si>
  <si>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</si>
  <si>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</si>
  <si>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</si>
  <si>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</si>
  <si>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</si>
  <si>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</si>
  <si>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</si>
  <si>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</si>
  <si>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</si>
  <si>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</si>
  <si>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</si>
  <si>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</si>
  <si>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</si>
  <si>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</si>
  <si>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</si>
  <si>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</si>
  <si>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</si>
  <si>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</si>
  <si>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</si>
  <si>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</si>
  <si>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</si>
  <si>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</si>
  <si>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</si>
  <si>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</si>
  <si>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</si>
  <si>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</si>
  <si>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</si>
  <si>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</si>
  <si>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</si>
  <si>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</si>
  <si>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</si>
  <si>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</si>
  <si>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</si>
  <si>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</si>
  <si>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</si>
  <si>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</si>
  <si>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</si>
  <si>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</si>
  <si>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</si>
  <si>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</si>
  <si>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</si>
  <si>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</si>
  <si>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</si>
  <si>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</si>
  <si>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</si>
  <si>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</si>
  <si>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</si>
  <si>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</si>
  <si>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</si>
  <si>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</si>
  <si>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</si>
  <si>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</si>
  <si>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</si>
  <si>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</si>
  <si>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</si>
  <si>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</si>
  <si>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</si>
  <si>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</si>
  <si>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</si>
  <si>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</si>
  <si>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</si>
  <si>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</si>
  <si>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</si>
  <si>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</si>
  <si>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</si>
  <si>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</si>
  <si>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</si>
  <si>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</si>
  <si>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</si>
  <si>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</si>
  <si>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</si>
  <si>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</si>
  <si>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</si>
  <si>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</si>
  <si>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</si>
  <si>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</si>
  <si>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</si>
  <si>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</si>
  <si>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</si>
  <si>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</si>
  <si>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</si>
  <si>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</si>
  <si>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</si>
  <si>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</si>
  <si>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</si>
  <si>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</si>
  <si>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</si>
  <si>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</si>
  <si>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</si>
  <si>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</si>
  <si>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</si>
  <si>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</si>
  <si>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</si>
  <si>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</si>
  <si>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</si>
  <si>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</si>
  <si>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</si>
  <si>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</si>
  <si>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</si>
  <si>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</si>
  <si>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</si>
  <si>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</si>
  <si>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</si>
  <si>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</si>
  <si>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</si>
  <si>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</si>
  <si>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</si>
  <si>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</si>
  <si>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</si>
  <si>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</si>
  <si>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</si>
  <si>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</si>
  <si>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</si>
  <si>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</si>
  <si>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</si>
  <si>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</si>
  <si>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</si>
  <si>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</si>
  <si>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</si>
  <si>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</si>
  <si>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</si>
  <si>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</si>
  <si>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</si>
  <si>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</si>
  <si>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</si>
  <si>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</si>
  <si>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</si>
  <si>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</si>
  <si>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</si>
  <si>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</si>
  <si>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</si>
  <si>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</si>
  <si>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</si>
  <si>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</si>
  <si>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</si>
  <si>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</si>
  <si>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</si>
  <si>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</si>
  <si>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</si>
  <si>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</si>
  <si>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</si>
  <si>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</si>
  <si>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</si>
  <si>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</si>
  <si>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</si>
  <si>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</si>
  <si>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</si>
  <si>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</si>
  <si>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</si>
  <si>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</si>
  <si>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</si>
  <si>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</si>
  <si>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</si>
  <si>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</si>
  <si>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</si>
  <si>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</si>
  <si>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</si>
  <si>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</si>
  <si>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</si>
  <si>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</si>
  <si>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</si>
  <si>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</si>
  <si>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</si>
  <si>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</si>
  <si>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</si>
  <si>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</si>
  <si>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</si>
  <si>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</si>
  <si>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</si>
  <si>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</si>
  <si>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</si>
  <si>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</si>
  <si>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</si>
  <si>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</si>
  <si>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</si>
  <si>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</si>
  <si>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</si>
  <si>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</si>
  <si>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</si>
  <si>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</si>
  <si>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</si>
  <si>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</si>
  <si>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</si>
  <si>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</si>
  <si>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</si>
  <si>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</si>
  <si>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</si>
  <si>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</si>
  <si>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</si>
  <si>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</si>
  <si>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</si>
  <si>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</si>
  <si>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</si>
  <si>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</si>
  <si>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</si>
  <si>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</si>
  <si>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</si>
  <si>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</si>
  <si>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</si>
  <si>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</si>
  <si>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</si>
  <si>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</si>
  <si>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</si>
  <si>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</si>
  <si>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</si>
  <si>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</si>
  <si>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</si>
  <si>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</si>
  <si>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</si>
  <si>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</si>
  <si>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</si>
  <si>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</si>
  <si>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</si>
  <si>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</si>
  <si>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</si>
  <si>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</si>
  <si>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</si>
  <si>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</si>
  <si>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</si>
  <si>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</si>
  <si>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</si>
  <si>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</si>
  <si>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</si>
  <si>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</si>
  <si>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</si>
  <si>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</si>
  <si>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</si>
  <si>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</si>
  <si>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</si>
  <si>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</si>
  <si>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</si>
  <si>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</si>
  <si>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</si>
  <si>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</si>
  <si>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</si>
  <si>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</si>
  <si>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</si>
  <si>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</si>
  <si>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</si>
  <si>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</si>
  <si>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</si>
  <si>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</si>
  <si>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</si>
  <si>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</si>
  <si>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</si>
  <si>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</si>
  <si>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</si>
  <si>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</si>
  <si>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</si>
  <si>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</si>
  <si>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</si>
  <si>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</si>
  <si>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</si>
  <si>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</si>
  <si>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</si>
  <si>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</si>
  <si>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</si>
  <si>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</si>
  <si>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</si>
  <si>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</si>
  <si>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</si>
  <si>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</si>
  <si>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</si>
  <si>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</si>
  <si>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</si>
  <si>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</si>
  <si>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</si>
  <si>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</si>
  <si>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</si>
  <si>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</si>
  <si>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</si>
  <si>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</si>
  <si>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</si>
  <si>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</si>
  <si>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</si>
  <si>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</si>
  <si>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</si>
  <si>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</si>
  <si>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</si>
  <si>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</si>
  <si>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</si>
  <si>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</si>
  <si>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</si>
  <si>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</si>
  <si>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</si>
  <si>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</si>
  <si>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</si>
  <si>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</si>
  <si>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</si>
  <si>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</si>
  <si>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</si>
  <si>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</si>
  <si>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</si>
  <si>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</si>
  <si>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</si>
  <si>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</si>
  <si>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</si>
  <si>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</si>
  <si>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</si>
  <si>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</si>
  <si>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</si>
  <si>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</si>
  <si>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</si>
  <si>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</si>
  <si>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</si>
  <si>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</si>
  <si>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</si>
  <si>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</si>
  <si>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</si>
  <si>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</si>
  <si>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</si>
  <si>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</si>
  <si>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</si>
  <si>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</si>
  <si>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</si>
  <si>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</si>
  <si>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</si>
  <si>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</si>
  <si>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</si>
  <si>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</si>
  <si>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</si>
  <si>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</si>
  <si>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</si>
  <si>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</si>
  <si>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</si>
  <si>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</si>
  <si>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</si>
  <si>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</si>
  <si>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</si>
  <si>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</si>
  <si>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</si>
  <si>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</si>
  <si>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</si>
  <si>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</si>
  <si>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</si>
  <si>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</si>
  <si>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</si>
  <si>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</si>
  <si>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</si>
  <si>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</si>
  <si>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</si>
  <si>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</si>
  <si>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</si>
  <si>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</si>
  <si>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</si>
  <si>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</si>
  <si>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</si>
  <si>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</si>
  <si>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</si>
  <si>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</si>
  <si>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</si>
  <si>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</si>
  <si>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</si>
  <si>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</si>
  <si>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</si>
  <si>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</si>
  <si>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</si>
  <si>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</si>
  <si>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</si>
  <si>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</si>
  <si>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</si>
  <si>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</si>
  <si>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</si>
  <si>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</si>
  <si>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</si>
  <si>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</si>
  <si>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</si>
  <si>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</si>
  <si>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</si>
  <si>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</si>
  <si>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</si>
  <si>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</si>
  <si>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</si>
  <si>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</si>
  <si>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</si>
  <si>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</si>
  <si>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</si>
  <si>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</si>
  <si>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</si>
  <si>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</si>
  <si>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</si>
  <si>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</si>
  <si>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</si>
  <si>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</si>
  <si>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</si>
  <si>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</si>
  <si>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</si>
  <si>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</si>
  <si>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</si>
  <si>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</si>
  <si>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</si>
  <si>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</si>
  <si>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</si>
  <si>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</si>
  <si>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</si>
  <si>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</si>
  <si>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</si>
  <si>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</si>
  <si>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</si>
  <si>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</si>
  <si>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</si>
  <si>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</si>
  <si>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</si>
  <si>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</si>
  <si>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</si>
  <si>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</si>
  <si>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</si>
  <si>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</si>
  <si>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</si>
  <si>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</si>
  <si>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</si>
  <si>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</si>
  <si>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</si>
  <si>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</si>
  <si>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</si>
  <si>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</si>
  <si>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</si>
  <si>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</si>
  <si>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</si>
  <si>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</si>
  <si>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</si>
  <si>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</si>
  <si>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</si>
  <si>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</si>
  <si>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</si>
  <si>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</si>
  <si>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</si>
  <si>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</si>
  <si>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</si>
  <si>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</si>
  <si>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</si>
  <si>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</si>
  <si>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</si>
  <si>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</si>
  <si>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</si>
  <si>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</si>
  <si>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</si>
  <si>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</si>
  <si>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</si>
  <si>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</si>
  <si>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</si>
  <si>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</si>
  <si>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</si>
  <si>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</si>
  <si>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</si>
  <si>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</si>
  <si>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</si>
  <si>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</si>
  <si>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</si>
  <si>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</si>
  <si>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</si>
  <si>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</si>
  <si>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</si>
  <si>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</si>
  <si>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</si>
  <si>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</si>
  <si>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</si>
  <si>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</si>
  <si>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</si>
  <si>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</si>
  <si>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</si>
  <si>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</si>
  <si>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</si>
  <si>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</si>
  <si>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</si>
  <si>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</si>
  <si>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</si>
  <si>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</si>
  <si>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</si>
  <si>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</si>
  <si>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</si>
  <si>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</si>
  <si>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</si>
  <si>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</si>
  <si>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</si>
  <si>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</si>
  <si>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</si>
  <si>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</si>
  <si>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</si>
  <si>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</si>
  <si>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</si>
  <si>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</si>
  <si>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</si>
  <si>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</si>
  <si>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</si>
  <si>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</si>
  <si>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</si>
  <si>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</si>
  <si>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</si>
  <si>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</si>
  <si>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</si>
  <si>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</si>
  <si>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</si>
  <si>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</si>
  <si>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</si>
  <si>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</si>
  <si>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</si>
  <si>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</si>
  <si>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</si>
  <si>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</si>
  <si>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</si>
  <si>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</si>
  <si>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</si>
  <si>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</si>
  <si>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</si>
  <si>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</si>
  <si>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</si>
  <si>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</si>
  <si>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</si>
  <si>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</si>
  <si>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</si>
  <si>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</si>
  <si>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</si>
  <si>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</si>
  <si>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</si>
  <si>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</si>
  <si>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</si>
  <si>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</si>
  <si>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</si>
  <si>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</si>
  <si>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</si>
  <si>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</si>
  <si>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</si>
  <si>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</si>
  <si>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</si>
  <si>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</si>
  <si>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</si>
  <si>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</si>
  <si>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</si>
  <si>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</si>
  <si>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</si>
  <si>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</si>
  <si>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</si>
  <si>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</si>
  <si>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</si>
  <si>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</si>
  <si>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</si>
  <si>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</si>
  <si>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</si>
  <si>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</si>
  <si>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</si>
  <si>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</si>
  <si>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</si>
  <si>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</si>
  <si>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</si>
  <si>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</si>
  <si>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</si>
  <si>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</si>
  <si>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</si>
  <si>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</si>
  <si>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</si>
  <si>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</si>
  <si>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</si>
  <si>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</si>
  <si>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</si>
  <si>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</si>
  <si>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</si>
  <si>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</si>
  <si>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</si>
  <si>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</si>
  <si>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</si>
  <si>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</si>
  <si>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</si>
  <si>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</si>
  <si>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</si>
  <si>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</si>
  <si>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</si>
  <si>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</si>
  <si>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</si>
  <si>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</si>
  <si>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</si>
  <si>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</si>
  <si>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</si>
  <si>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</si>
  <si>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</si>
  <si>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</si>
  <si>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</si>
  <si>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</si>
  <si>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</si>
  <si>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</si>
  <si>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</si>
  <si>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</si>
  <si>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</si>
  <si>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</si>
  <si>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</si>
  <si>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</si>
  <si>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</si>
  <si>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</si>
  <si>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</si>
  <si>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</si>
  <si>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</si>
  <si>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</si>
  <si>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</si>
  <si>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</si>
  <si>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</si>
  <si>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</si>
  <si>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</si>
  <si>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</si>
  <si>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</si>
  <si>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</si>
  <si>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</si>
  <si>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</si>
  <si>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</si>
  <si>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</si>
  <si>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</si>
  <si>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</si>
  <si>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</si>
  <si>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</si>
  <si>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</si>
  <si>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</si>
  <si>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</si>
  <si>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</si>
  <si>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</si>
  <si>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</si>
  <si>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</si>
  <si>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</si>
  <si>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</si>
  <si>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</si>
  <si>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</si>
  <si>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</si>
  <si>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</si>
  <si>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</si>
  <si>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</si>
  <si>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</si>
  <si>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</si>
  <si>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</si>
  <si>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</si>
  <si>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</si>
  <si>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</si>
  <si>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</si>
  <si>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</si>
  <si>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</si>
  <si>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</si>
  <si>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</si>
  <si>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</si>
  <si>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</si>
  <si>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</si>
  <si>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</si>
  <si>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</si>
  <si>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</si>
  <si>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</si>
  <si>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</si>
  <si>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</si>
  <si>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</si>
  <si>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</si>
  <si>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</si>
  <si>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</si>
  <si>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</si>
  <si>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</si>
  <si>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</si>
  <si>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</si>
  <si>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</si>
  <si>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</si>
  <si>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</si>
  <si>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</si>
  <si>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</si>
  <si>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</si>
  <si>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</si>
  <si>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</si>
  <si>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</si>
  <si>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</si>
  <si>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</si>
  <si>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</si>
  <si>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</si>
  <si>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</si>
  <si>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</si>
  <si>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</si>
  <si>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</si>
  <si>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</si>
  <si>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</si>
  <si>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</si>
  <si>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</si>
  <si>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</si>
  <si>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</si>
  <si>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</si>
  <si>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</si>
  <si>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</si>
  <si>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</si>
  <si>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</si>
  <si>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</si>
  <si>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</si>
  <si>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</si>
  <si>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</si>
  <si>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</si>
  <si>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</si>
  <si>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</si>
  <si>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</si>
  <si>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</si>
  <si>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</si>
  <si>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</si>
  <si>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</si>
  <si>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</si>
  <si>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</si>
  <si>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</si>
  <si>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</si>
  <si>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</si>
  <si>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</si>
  <si>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</si>
  <si>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</si>
  <si>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</si>
  <si>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</si>
  <si>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</si>
  <si>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</si>
  <si>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</si>
  <si>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</si>
  <si>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</si>
  <si>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</si>
  <si>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</si>
  <si>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</si>
  <si>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</si>
  <si>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</si>
  <si>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</si>
  <si>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</si>
  <si>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</si>
  <si>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</si>
  <si>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</si>
  <si>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</si>
  <si>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</si>
  <si>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</si>
  <si>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</si>
  <si>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</si>
  <si>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</si>
  <si>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</si>
  <si>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</si>
  <si>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</si>
  <si>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</si>
  <si>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</si>
  <si>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</si>
  <si>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</si>
  <si>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</si>
  <si>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</si>
  <si>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</si>
  <si>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</si>
  <si>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</si>
  <si>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</si>
  <si>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</si>
  <si>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</si>
  <si>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</si>
  <si>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</si>
  <si>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</si>
  <si>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</si>
  <si>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</si>
  <si>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</si>
  <si>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</si>
  <si>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</si>
  <si>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</si>
  <si>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</si>
  <si>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</si>
  <si>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</si>
  <si>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</si>
  <si>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</si>
  <si>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</si>
  <si>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</si>
  <si>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</si>
  <si>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</si>
  <si>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</si>
  <si>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</si>
  <si>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</si>
  <si>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</si>
  <si>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</si>
  <si>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</si>
  <si>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</si>
  <si>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</si>
  <si>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</si>
  <si>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</si>
  <si>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</si>
  <si>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</si>
  <si>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</si>
  <si>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</si>
  <si>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</si>
  <si>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</si>
  <si>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</si>
  <si>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</si>
  <si>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</si>
  <si>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</si>
  <si>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</si>
  <si>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</si>
  <si>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</si>
  <si>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</si>
  <si>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</si>
  <si>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</si>
  <si>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</si>
  <si>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</si>
  <si>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</si>
  <si>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</si>
  <si>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</si>
  <si>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</si>
  <si>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</si>
  <si>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</si>
  <si>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</si>
  <si>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</si>
  <si>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</si>
  <si>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</si>
  <si>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</si>
  <si>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</si>
  <si>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</si>
  <si>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</si>
  <si>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</si>
  <si>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</si>
  <si>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</si>
  <si>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</si>
  <si>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</si>
  <si>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</si>
  <si>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</si>
  <si>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</si>
  <si>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</si>
  <si>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</si>
  <si>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</si>
  <si>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</si>
  <si>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</si>
  <si>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</si>
  <si>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</si>
  <si>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</si>
  <si>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</si>
  <si>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</si>
  <si>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</si>
  <si>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</si>
  <si>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</si>
  <si>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</si>
  <si>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</si>
  <si>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</si>
  <si>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</si>
  <si>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</si>
  <si>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</si>
  <si>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</si>
  <si>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</si>
  <si>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</si>
  <si>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</si>
  <si>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</si>
  <si>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</si>
  <si>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</si>
  <si>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</si>
  <si>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</si>
  <si>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</si>
  <si>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</si>
  <si>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</si>
  <si>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</si>
  <si>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</si>
  <si>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</si>
  <si>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</si>
  <si>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</si>
  <si>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</si>
  <si>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</si>
  <si>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</si>
  <si>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</si>
  <si>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</si>
  <si>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</si>
  <si>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</si>
  <si>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</si>
  <si>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</si>
  <si>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</si>
  <si>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</si>
  <si>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</si>
  <si>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</si>
  <si>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</si>
  <si>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</si>
  <si>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</si>
  <si>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</si>
  <si>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</si>
  <si>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</si>
  <si>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</si>
  <si>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</si>
  <si>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</si>
  <si>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</si>
  <si>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</si>
  <si>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</si>
  <si>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</si>
  <si>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</si>
  <si>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</si>
  <si>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</si>
  <si>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</si>
  <si>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</si>
  <si>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</si>
  <si>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</si>
  <si>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</si>
  <si>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</si>
  <si>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</si>
  <si>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</si>
  <si>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</si>
  <si>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</si>
  <si>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</si>
  <si>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</si>
  <si>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</si>
  <si>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</si>
  <si>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</si>
  <si>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</si>
  <si>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</si>
  <si>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</si>
  <si>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</si>
  <si>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</si>
  <si>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</si>
  <si>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</si>
  <si>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</si>
  <si>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</si>
  <si>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</si>
  <si>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</si>
  <si>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</si>
  <si>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</si>
  <si>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</si>
  <si>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</si>
  <si>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</si>
  <si>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</si>
  <si>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</si>
  <si>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</si>
  <si>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</si>
  <si>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</si>
  <si>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</si>
  <si>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</si>
  <si>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</si>
  <si>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</si>
  <si>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</si>
  <si>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</si>
  <si>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</si>
  <si>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</si>
  <si>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</si>
  <si>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</si>
  <si>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</si>
  <si>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</si>
  <si>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</si>
  <si>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</si>
  <si>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</si>
  <si>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</si>
  <si>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</si>
  <si>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</si>
  <si>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</si>
  <si>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</si>
  <si>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</si>
  <si>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</si>
  <si>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</si>
  <si>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</si>
  <si>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</si>
  <si>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</si>
  <si>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</si>
  <si>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</si>
  <si>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</si>
  <si>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</si>
  <si>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</si>
  <si>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</si>
  <si>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</si>
  <si>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</si>
  <si>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</si>
  <si>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</si>
  <si>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</si>
  <si>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</si>
  <si>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</si>
  <si>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</si>
  <si>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</si>
  <si>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</si>
  <si>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</si>
  <si>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</si>
  <si>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</si>
  <si>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</si>
  <si>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</si>
  <si>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</si>
  <si>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</si>
  <si>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</si>
  <si>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</si>
  <si>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</si>
  <si>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</si>
  <si>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</si>
  <si>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</si>
  <si>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</si>
  <si>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</si>
  <si>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</si>
  <si>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</si>
  <si>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</si>
  <si>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</si>
  <si>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</si>
  <si>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</si>
  <si>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</si>
  <si>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</si>
  <si>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</si>
  <si>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</si>
  <si>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</si>
  <si>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</si>
  <si>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</si>
  <si>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</si>
  <si>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</si>
  <si>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</si>
  <si>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</si>
  <si>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</si>
  <si>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</si>
  <si>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</si>
  <si>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</si>
  <si>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</si>
  <si>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</si>
  <si>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</si>
  <si>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</si>
  <si>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</si>
  <si>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</si>
  <si>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</si>
  <si>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</si>
  <si>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</si>
  <si>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</si>
  <si>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</si>
  <si>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</si>
  <si>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</si>
  <si>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</si>
  <si>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</si>
  <si>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</si>
  <si>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</si>
  <si>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</si>
  <si>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</si>
  <si>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</si>
  <si>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</si>
  <si>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</si>
  <si>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</si>
  <si>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</si>
  <si>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</si>
  <si>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</si>
  <si>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</si>
  <si>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</si>
  <si>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</si>
  <si>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</si>
  <si>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</si>
  <si>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</si>
  <si>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</si>
  <si>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</si>
  <si>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</si>
  <si>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</si>
  <si>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</si>
  <si>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</si>
  <si>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</si>
  <si>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</si>
  <si>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</si>
  <si>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</si>
  <si>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</si>
  <si>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</si>
  <si>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</si>
  <si>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</si>
  <si>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</si>
  <si>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</si>
  <si>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</si>
  <si>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</si>
  <si>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</si>
  <si>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</si>
  <si>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</si>
  <si>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</si>
  <si>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</si>
  <si>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</si>
  <si>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</si>
  <si>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</si>
  <si>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</si>
  <si>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</si>
  <si>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</si>
  <si>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</si>
  <si>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</si>
  <si>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</si>
  <si>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</si>
  <si>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</si>
  <si>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</si>
  <si>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</si>
  <si>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</si>
  <si>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</si>
  <si>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</si>
  <si>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</si>
  <si>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</si>
  <si>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</si>
  <si>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</si>
  <si>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</si>
  <si>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</si>
  <si>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</si>
  <si>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</si>
  <si>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</si>
  <si>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</si>
  <si>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</si>
  <si>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</si>
  <si>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</si>
  <si>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</si>
  <si>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</si>
  <si>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</si>
  <si>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</si>
  <si>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</si>
  <si>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</si>
  <si>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</si>
  <si>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</si>
  <si>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</si>
  <si>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</si>
  <si>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</si>
  <si>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</si>
  <si>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</si>
  <si>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</si>
  <si>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</si>
  <si>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</si>
  <si>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</si>
  <si>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</si>
  <si>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</si>
  <si>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</si>
  <si>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</si>
  <si>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</si>
  <si>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</si>
  <si>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</si>
  <si>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</si>
  <si>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</si>
  <si>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</si>
  <si>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</si>
  <si>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</si>
  <si>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</si>
  <si>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</si>
  <si>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</si>
  <si>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</si>
  <si>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</si>
  <si>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</si>
  <si>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</si>
  <si>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</si>
  <si>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</si>
  <si>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</si>
  <si>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</si>
  <si>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</si>
  <si>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</si>
  <si>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</si>
  <si>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</si>
  <si>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</si>
  <si>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</si>
  <si>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</si>
  <si>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</si>
  <si>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</si>
  <si>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</si>
  <si>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</si>
  <si>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</si>
  <si>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</si>
  <si>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</si>
  <si>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</si>
  <si>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</si>
  <si>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</si>
  <si>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</si>
  <si>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</si>
  <si>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</si>
  <si>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</si>
  <si>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</si>
  <si>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</si>
  <si>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</si>
  <si>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</si>
  <si>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</si>
  <si>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</si>
  <si>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</si>
  <si>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</si>
  <si>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</si>
  <si>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</si>
  <si>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</si>
  <si>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</si>
  <si>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</si>
  <si>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</si>
  <si>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</si>
  <si>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</si>
  <si>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</si>
  <si>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</si>
  <si>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</si>
  <si>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</si>
  <si>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</si>
  <si>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</si>
  <si>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</si>
  <si>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</si>
  <si>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</si>
  <si>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</si>
  <si>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</si>
  <si>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</si>
  <si>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</si>
  <si>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</si>
  <si>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</si>
  <si>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</si>
  <si>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</si>
  <si>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</si>
  <si>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</si>
  <si>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</si>
  <si>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</si>
  <si>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</si>
  <si>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</si>
  <si>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</si>
  <si>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</si>
  <si>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</si>
  <si>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</si>
  <si>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</si>
  <si>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</si>
  <si>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</si>
  <si>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</si>
  <si>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</si>
  <si>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</si>
  <si>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</si>
  <si>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</si>
  <si>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</si>
  <si>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</si>
  <si>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</si>
  <si>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</si>
  <si>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</si>
  <si>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</si>
  <si>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</si>
  <si>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</si>
  <si>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</si>
  <si>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</si>
  <si>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</si>
  <si>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</si>
  <si>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</si>
  <si>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</si>
  <si>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</si>
  <si>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</si>
  <si>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</si>
  <si>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</si>
  <si>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</si>
  <si>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</si>
  <si>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</si>
  <si>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</si>
  <si>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</si>
  <si>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</si>
  <si>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</si>
  <si>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</si>
  <si>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</si>
  <si>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</si>
  <si>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</si>
  <si>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</si>
  <si>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</si>
  <si>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</si>
  <si>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</si>
  <si>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</si>
  <si>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</si>
  <si>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</si>
  <si>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</si>
  <si>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</si>
  <si>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</si>
  <si>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</si>
  <si>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</si>
  <si>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</si>
  <si>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</si>
  <si>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</si>
  <si>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</si>
  <si>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</si>
  <si>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</si>
  <si>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</si>
  <si>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</si>
  <si>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</si>
  <si>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</si>
  <si>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</si>
  <si>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</si>
  <si>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</si>
  <si>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</si>
  <si>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</si>
  <si>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</si>
  <si>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</si>
  <si>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</si>
  <si>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</si>
  <si>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</si>
  <si>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</si>
  <si>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</si>
  <si>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</si>
  <si>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</si>
  <si>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</si>
  <si>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</si>
  <si>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</si>
  <si>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</si>
  <si>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</si>
  <si>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</si>
  <si>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</si>
  <si>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</si>
  <si>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</si>
  <si>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</si>
  <si>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</si>
  <si>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</si>
  <si>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</si>
  <si>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</si>
  <si>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</si>
  <si>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</si>
  <si>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</si>
  <si>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</si>
  <si>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</si>
  <si>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</si>
  <si>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</si>
  <si>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</si>
  <si>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</si>
  <si>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</si>
  <si>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</si>
  <si>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</si>
  <si>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</si>
  <si>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</si>
  <si>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</si>
  <si>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</si>
  <si>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</si>
  <si>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</si>
  <si>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</si>
  <si>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</si>
  <si>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</si>
  <si>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</si>
  <si>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</si>
  <si>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</si>
  <si>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</si>
  <si>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</si>
  <si>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</si>
  <si>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</si>
  <si>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</si>
  <si>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</si>
  <si>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</si>
  <si>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</si>
  <si>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</si>
  <si>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</si>
  <si>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</si>
  <si>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</si>
  <si>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</si>
  <si>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</si>
  <si>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</si>
  <si>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</si>
  <si>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</si>
  <si>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</si>
  <si>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</si>
  <si>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</si>
  <si>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</si>
  <si>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</si>
  <si>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</si>
  <si>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</si>
  <si>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</si>
  <si>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</si>
  <si>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</si>
  <si>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</si>
  <si>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</si>
  <si>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</si>
  <si>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</si>
  <si>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</si>
  <si>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</si>
  <si>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</si>
  <si>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</si>
  <si>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</si>
  <si>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</si>
  <si>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</si>
  <si>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</si>
  <si>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</si>
  <si>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</si>
  <si>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</si>
  <si>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</si>
  <si>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</si>
  <si>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</si>
  <si>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</si>
  <si>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</si>
  <si>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</si>
  <si>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</si>
  <si>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</si>
  <si>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</si>
  <si>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</si>
  <si>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</si>
  <si>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</si>
  <si>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</si>
  <si>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</si>
  <si>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</si>
  <si>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</si>
  <si>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</si>
  <si>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</si>
  <si>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</si>
  <si>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</si>
  <si>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</si>
  <si>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</si>
  <si>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</si>
  <si>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</si>
  <si>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</si>
  <si>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</si>
  <si>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</si>
  <si>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</si>
  <si>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</si>
  <si>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</si>
  <si>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</si>
  <si>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</si>
  <si>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</si>
  <si>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</si>
  <si>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</si>
  <si>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</si>
  <si>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</si>
  <si>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</si>
  <si>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</si>
  <si>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</si>
  <si>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</si>
  <si>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</si>
  <si>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</si>
  <si>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</si>
  <si>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</si>
  <si>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</si>
  <si>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</si>
  <si>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</si>
  <si>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</si>
  <si>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</si>
  <si>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</si>
  <si>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</si>
  <si>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</si>
  <si>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</si>
  <si>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</si>
  <si>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</si>
  <si>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</si>
  <si>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</si>
  <si>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</si>
  <si>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</si>
  <si>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</si>
  <si>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</si>
  <si>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</si>
  <si>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</si>
  <si>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</si>
  <si>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</si>
  <si>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</si>
  <si>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</si>
  <si>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</si>
  <si>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</si>
  <si>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</si>
  <si>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</si>
  <si>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</si>
  <si>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</si>
  <si>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</si>
  <si>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</si>
  <si>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</si>
  <si>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</si>
  <si>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</si>
  <si>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</si>
  <si>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</si>
  <si>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</si>
  <si>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</si>
  <si>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</si>
  <si>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</si>
  <si>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</si>
  <si>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</si>
  <si>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</si>
  <si>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</si>
  <si>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</si>
  <si>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</si>
  <si>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</si>
  <si>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</si>
  <si>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</si>
  <si>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</si>
  <si>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</si>
  <si>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</si>
  <si>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</si>
  <si>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</si>
  <si>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</si>
  <si>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</si>
  <si>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</si>
  <si>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</si>
  <si>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</si>
  <si>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</si>
  <si>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</si>
  <si>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</si>
  <si>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</si>
  <si>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</si>
  <si>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</si>
  <si>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</si>
  <si>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</si>
  <si>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</si>
  <si>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</si>
  <si>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</si>
  <si>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</si>
  <si>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</si>
  <si>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</si>
  <si>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</si>
  <si>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</si>
  <si>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</si>
  <si>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</si>
  <si>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</si>
  <si>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</si>
  <si>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</si>
  <si>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</si>
  <si>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</si>
  <si>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</si>
  <si>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</si>
  <si>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</si>
  <si>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</si>
  <si>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</si>
  <si>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</si>
  <si>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</si>
  <si>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</si>
  <si>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</si>
  <si>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</si>
  <si>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</si>
  <si>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</si>
  <si>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</si>
  <si>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</si>
  <si>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</si>
  <si>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</si>
  <si>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</si>
  <si>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</si>
  <si>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</si>
  <si>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</si>
  <si>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</si>
  <si>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</si>
  <si>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</si>
  <si>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</si>
  <si>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</si>
  <si>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</si>
  <si>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</si>
  <si>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</si>
  <si>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</si>
  <si>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</si>
  <si>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</si>
  <si>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</si>
  <si>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</si>
  <si>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</si>
  <si>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</si>
  <si>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</si>
  <si>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</si>
  <si>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</si>
  <si>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</si>
  <si>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</si>
  <si>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</si>
  <si>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</si>
  <si>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</si>
  <si>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</si>
  <si>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</si>
  <si>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</si>
  <si>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</si>
  <si>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</si>
  <si>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</si>
  <si>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</si>
  <si>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</si>
  <si>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</si>
  <si>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</si>
  <si>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</si>
  <si>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</si>
  <si>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</si>
  <si>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</si>
  <si>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</si>
  <si>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</si>
  <si>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</si>
  <si>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</si>
  <si>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</si>
  <si>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</si>
  <si>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</si>
  <si>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</si>
  <si>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</si>
  <si>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</si>
  <si>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</si>
  <si>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</si>
  <si>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</si>
  <si>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</si>
  <si>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</si>
  <si>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</si>
  <si>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</si>
  <si>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</si>
  <si>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</si>
  <si>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</si>
  <si>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</si>
  <si>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</si>
  <si>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</si>
  <si>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</si>
  <si>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</si>
  <si>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</si>
  <si>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</si>
  <si>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</si>
  <si>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</si>
  <si>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</si>
  <si>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</si>
  <si>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</si>
  <si>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</si>
  <si>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</si>
  <si>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</si>
  <si>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</si>
  <si>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</si>
  <si>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</si>
  <si>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</si>
  <si>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</si>
  <si>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</si>
  <si>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</si>
  <si>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</si>
  <si>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</si>
  <si>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</si>
  <si>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</si>
  <si>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</si>
  <si>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</si>
  <si>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</si>
  <si>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</si>
  <si>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</si>
  <si>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</si>
  <si>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</si>
  <si>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</si>
  <si>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</si>
  <si>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</si>
  <si>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</si>
  <si>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</si>
  <si>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</si>
  <si>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</si>
  <si>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</si>
  <si>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</si>
  <si>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</si>
  <si>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</si>
  <si>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</si>
  <si>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</si>
  <si>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</si>
  <si>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</si>
  <si>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</si>
  <si>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</si>
  <si>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</si>
  <si>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</si>
  <si>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</si>
  <si>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</si>
  <si>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</si>
  <si>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</si>
  <si>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</si>
  <si>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</si>
  <si>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</si>
  <si>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</si>
  <si>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</si>
  <si>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</si>
  <si>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</si>
  <si>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</si>
  <si>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</si>
  <si>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</si>
  <si>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</si>
  <si>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</si>
  <si>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</si>
  <si>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</si>
  <si>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</si>
  <si>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</si>
  <si>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</si>
  <si>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</si>
  <si>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</si>
  <si>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</si>
  <si>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</si>
  <si>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</si>
  <si>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</si>
  <si>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</si>
  <si>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</si>
  <si>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</si>
  <si>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</si>
  <si>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</si>
  <si>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</si>
  <si>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</si>
  <si>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</si>
  <si>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</si>
  <si>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</si>
  <si>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</si>
  <si>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</si>
  <si>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</si>
  <si>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</si>
  <si>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</si>
  <si>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</si>
  <si>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</si>
  <si>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</si>
  <si>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</si>
  <si>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</si>
  <si>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</si>
  <si>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</si>
  <si>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</si>
  <si>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</si>
  <si>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</si>
  <si>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</si>
  <si>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</si>
  <si>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</si>
  <si>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</si>
  <si>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</si>
  <si>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</si>
  <si>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</si>
  <si>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</si>
  <si>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</si>
  <si>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</si>
  <si>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</si>
  <si>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</si>
  <si>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</si>
  <si>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</si>
  <si>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</si>
  <si>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</si>
  <si>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</si>
  <si>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</si>
  <si>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</si>
  <si>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</si>
  <si>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</si>
  <si>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</si>
  <si>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</si>
  <si>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</si>
  <si>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</si>
  <si>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</si>
  <si>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</si>
  <si>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</si>
  <si>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</si>
  <si>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</si>
  <si>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</si>
  <si>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</si>
  <si>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</si>
  <si>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</si>
  <si>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</si>
  <si>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</si>
  <si>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</si>
  <si>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</si>
  <si>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</si>
  <si>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</si>
  <si>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</si>
  <si>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</si>
  <si>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</si>
  <si>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</si>
  <si>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</si>
  <si>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</si>
  <si>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</si>
  <si>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</si>
  <si>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</si>
  <si>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</si>
  <si>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</si>
  <si>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</si>
  <si>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</si>
  <si>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</si>
  <si>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</si>
  <si>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</si>
  <si>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</si>
  <si>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</si>
  <si>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</si>
  <si>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</si>
  <si>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</si>
  <si>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</si>
  <si>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</si>
  <si>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</si>
  <si>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</si>
  <si>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</si>
  <si>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</si>
  <si>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</si>
  <si>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</si>
  <si>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</si>
  <si>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</si>
  <si>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</si>
  <si>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</si>
  <si>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</si>
  <si>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</si>
  <si>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</si>
  <si>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</si>
  <si>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</si>
  <si>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</si>
  <si>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</si>
  <si>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</si>
  <si>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</si>
  <si>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</si>
  <si>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</si>
  <si>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</si>
  <si>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</si>
  <si>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</si>
  <si>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</si>
  <si>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</si>
  <si>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</si>
  <si>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</si>
  <si>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</si>
  <si>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</si>
  <si>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</si>
  <si>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</si>
  <si>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</si>
  <si>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</si>
  <si>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</si>
  <si>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</si>
  <si>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</si>
  <si>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</si>
  <si>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</si>
  <si>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</si>
  <si>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</si>
  <si>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</si>
  <si>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</si>
  <si>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</si>
  <si>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</si>
  <si>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</si>
  <si>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</si>
  <si>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</si>
  <si>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</si>
  <si>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</si>
  <si>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</si>
  <si>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</si>
  <si>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</si>
  <si>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</si>
  <si>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</si>
  <si>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</si>
  <si>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</si>
  <si>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</si>
  <si>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</si>
  <si>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</si>
  <si>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</si>
  <si>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</si>
  <si>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</si>
  <si>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</si>
  <si>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</si>
  <si>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</si>
  <si>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</si>
  <si>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</si>
  <si>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</si>
  <si>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</si>
  <si>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</si>
  <si>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</si>
  <si>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</si>
  <si>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</si>
  <si>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</si>
  <si>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</si>
  <si>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</si>
  <si>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</si>
  <si>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</si>
  <si>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</si>
  <si>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</si>
  <si>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</si>
  <si>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</si>
  <si>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</si>
  <si>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</si>
  <si>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</si>
  <si>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</si>
  <si>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</si>
  <si>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</si>
  <si>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</si>
  <si>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</si>
  <si>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</si>
  <si>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</si>
  <si>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</si>
  <si>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</si>
  <si>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</si>
  <si>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</si>
  <si>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</si>
  <si>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</si>
  <si>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</si>
  <si>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</si>
  <si>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</si>
  <si>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</si>
  <si>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</si>
  <si>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</si>
  <si>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</si>
  <si>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</si>
  <si>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</si>
  <si>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</si>
  <si>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</si>
  <si>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</si>
  <si>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</si>
  <si>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</si>
  <si>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</si>
  <si>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</si>
  <si>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</si>
  <si>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</si>
  <si>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</si>
  <si>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</si>
  <si>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</si>
  <si>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</si>
  <si>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</si>
  <si>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</si>
  <si>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</si>
  <si>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</si>
  <si>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</si>
  <si>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</si>
  <si>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</si>
  <si>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</si>
  <si>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</si>
  <si>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</si>
  <si>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</si>
  <si>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</si>
  <si>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</si>
  <si>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</si>
  <si>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</si>
  <si>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</si>
  <si>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</si>
  <si>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</si>
  <si>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</si>
  <si>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</si>
  <si>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</si>
  <si>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</si>
  <si>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</si>
  <si>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</si>
  <si>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</si>
  <si>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</si>
  <si>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</si>
  <si>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</si>
  <si>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</si>
  <si>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</si>
  <si>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</si>
  <si>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</si>
  <si>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</si>
  <si>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</si>
  <si>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</si>
  <si>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</si>
  <si>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</si>
  <si>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</si>
  <si>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</si>
  <si>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</si>
  <si>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</si>
  <si>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</si>
  <si>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</si>
  <si>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</si>
  <si>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</si>
  <si>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</si>
  <si>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</si>
  <si>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</si>
  <si>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</si>
  <si>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</si>
  <si>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</si>
  <si>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</si>
  <si>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</si>
  <si>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</si>
  <si>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</si>
  <si>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</si>
  <si>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</si>
  <si>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</si>
  <si>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</si>
  <si>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</si>
  <si>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</si>
  <si>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</si>
  <si>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</si>
  <si>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</si>
  <si>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</si>
  <si>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</si>
  <si>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</si>
  <si>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</si>
  <si>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</si>
  <si>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</si>
  <si>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</si>
  <si>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</si>
  <si>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</si>
  <si>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</si>
  <si>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</si>
  <si>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</si>
  <si>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</si>
  <si>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</si>
  <si>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</si>
  <si>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</si>
  <si>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</si>
  <si>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</si>
  <si>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</si>
  <si>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</si>
  <si>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</si>
  <si>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</si>
  <si>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</si>
  <si>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</si>
  <si>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</si>
  <si>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</si>
  <si>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</si>
  <si>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</si>
  <si>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</si>
  <si>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</si>
  <si>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</si>
  <si>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</si>
  <si>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</si>
  <si>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</si>
  <si>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</si>
  <si>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</si>
  <si>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</si>
  <si>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</si>
  <si>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</si>
  <si>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</si>
  <si>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</si>
  <si>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</si>
  <si>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</si>
  <si>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</si>
  <si>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</si>
  <si>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</si>
  <si>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</si>
  <si>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</si>
  <si>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</si>
  <si>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</si>
  <si>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</si>
  <si>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</si>
  <si>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</si>
  <si>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</si>
  <si>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</si>
  <si>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</si>
  <si>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</si>
  <si>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</si>
  <si>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</si>
  <si>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</si>
  <si>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</si>
  <si>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</si>
  <si>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</si>
  <si>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</si>
  <si>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</si>
  <si>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</si>
  <si>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</si>
  <si>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</si>
  <si>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</si>
  <si>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</si>
  <si>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</si>
  <si>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</si>
  <si>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</si>
  <si>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</si>
  <si>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</si>
  <si>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</si>
  <si>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</si>
  <si>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</si>
  <si>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</si>
  <si>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</si>
  <si>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</si>
  <si>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</si>
  <si>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</si>
  <si>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</si>
  <si>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</si>
  <si>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</si>
  <si>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</si>
  <si>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</si>
  <si>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</si>
  <si>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</si>
  <si>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</si>
  <si>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</si>
  <si>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</si>
  <si>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</si>
  <si>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</si>
  <si>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</si>
  <si>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</si>
  <si>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</si>
  <si>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</si>
  <si>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</si>
  <si>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</si>
  <si>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</si>
  <si>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</si>
  <si>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</si>
  <si>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</si>
  <si>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</si>
  <si>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</si>
  <si>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</si>
  <si>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</si>
  <si>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</si>
  <si>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</si>
  <si>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</si>
  <si>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</si>
  <si>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</si>
  <si>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</si>
  <si>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</si>
  <si>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</si>
  <si>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</si>
  <si>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</si>
  <si>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</si>
  <si>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</si>
  <si>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</si>
  <si>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</si>
  <si>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</si>
  <si>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</si>
  <si>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</si>
  <si>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</si>
  <si>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</si>
  <si>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</si>
  <si>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</si>
  <si>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</si>
  <si>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</si>
  <si>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</si>
  <si>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</si>
  <si>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</si>
  <si>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</si>
  <si>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</si>
  <si>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</si>
  <si>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</si>
  <si>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</si>
  <si>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</si>
  <si>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</si>
  <si>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</si>
  <si>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</si>
  <si>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</si>
  <si>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</si>
  <si>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</si>
  <si>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</si>
  <si>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</si>
  <si>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</si>
  <si>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</si>
  <si>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</si>
  <si>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</si>
  <si>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</si>
  <si>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</si>
  <si>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</si>
  <si>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</si>
  <si>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</si>
  <si>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</si>
  <si>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</si>
  <si>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</si>
  <si>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</si>
  <si>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</si>
  <si>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</si>
  <si>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</si>
  <si>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</si>
  <si>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</si>
  <si>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</si>
  <si>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</si>
  <si>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</si>
  <si>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</si>
  <si>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</si>
  <si>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</si>
  <si>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</si>
  <si>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</si>
  <si>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</si>
  <si>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</si>
  <si>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</si>
  <si>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</si>
  <si>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</si>
  <si>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</si>
  <si>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</si>
  <si>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</si>
  <si>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</si>
  <si>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</si>
  <si>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</si>
  <si>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</si>
  <si>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</si>
  <si>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</si>
  <si>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</si>
  <si>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</si>
  <si>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</si>
  <si>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</si>
  <si>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</si>
  <si>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</si>
  <si>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</si>
  <si>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</si>
  <si>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</si>
  <si>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</si>
  <si>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</si>
  <si>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</si>
  <si>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</si>
  <si>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</si>
  <si>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</si>
  <si>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</si>
  <si>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</si>
  <si>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</si>
  <si>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</si>
  <si>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</si>
  <si>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</si>
  <si>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</si>
  <si>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</si>
  <si>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</si>
  <si>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</si>
  <si>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</si>
  <si>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</si>
  <si>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</si>
  <si>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</si>
  <si>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</si>
  <si>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</si>
  <si>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</si>
  <si>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</si>
  <si>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</si>
  <si>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</si>
  <si>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</si>
  <si>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</si>
  <si>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</si>
  <si>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</si>
  <si>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</si>
  <si>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</si>
  <si>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</si>
  <si>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</si>
  <si>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</si>
  <si>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</si>
  <si>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</si>
  <si>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</si>
  <si>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</si>
  <si>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</si>
  <si>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</si>
  <si>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</si>
  <si>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</si>
  <si>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</si>
  <si>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</si>
  <si>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</si>
  <si>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</si>
  <si>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</si>
  <si>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</si>
  <si>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</si>
  <si>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</si>
  <si>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</si>
  <si>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</si>
  <si>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</si>
  <si>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</si>
  <si>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</si>
  <si>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</si>
  <si>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</si>
  <si>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</si>
  <si>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</si>
  <si>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</si>
  <si>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</si>
  <si>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</si>
  <si>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</si>
  <si>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</si>
  <si>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</si>
  <si>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</si>
  <si>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</si>
  <si>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</si>
  <si>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</si>
  <si>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</si>
  <si>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</si>
  <si>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</si>
  <si>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</si>
  <si>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</si>
  <si>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</si>
  <si>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</si>
  <si>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</si>
  <si>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</si>
  <si>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</si>
  <si>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</si>
  <si>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</si>
  <si>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</si>
  <si>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</si>
  <si>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</si>
  <si>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</si>
  <si>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</si>
  <si>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</si>
  <si>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</si>
  <si>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</si>
  <si>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</si>
  <si>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</si>
  <si>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</si>
  <si>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</si>
  <si>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</si>
  <si>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</si>
  <si>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</si>
  <si>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</si>
  <si>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</si>
  <si>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</si>
  <si>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</si>
  <si>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</si>
  <si>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</si>
  <si>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</si>
  <si>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</si>
  <si>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</si>
  <si>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</si>
  <si>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</si>
  <si>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</si>
  <si>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</si>
  <si>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</si>
  <si>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</si>
  <si>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</si>
  <si>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</si>
  <si>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</si>
  <si>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</si>
  <si>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</si>
  <si>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</si>
  <si>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</si>
  <si>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</si>
  <si>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</si>
  <si>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</si>
  <si>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</si>
  <si>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</si>
  <si>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</si>
  <si>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</si>
  <si>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</si>
  <si>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</si>
  <si>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</si>
  <si>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</si>
  <si>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</si>
  <si>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</si>
  <si>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</si>
  <si>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</si>
  <si>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</si>
  <si>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</si>
  <si>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</si>
  <si>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</si>
  <si>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</si>
  <si>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</si>
  <si>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</si>
  <si>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</si>
  <si>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</si>
  <si>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</si>
  <si>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</si>
  <si>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</si>
  <si>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</si>
  <si>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</si>
  <si>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</si>
  <si>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</si>
  <si>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</si>
  <si>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</si>
  <si>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</si>
  <si>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</si>
  <si>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</si>
  <si>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</si>
  <si>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</si>
  <si>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</si>
  <si>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</si>
  <si>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</si>
  <si>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</si>
  <si>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</si>
  <si>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</si>
  <si>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</si>
  <si>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</si>
  <si>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</si>
  <si>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</si>
  <si>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</si>
  <si>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</si>
  <si>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</si>
  <si>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</si>
  <si>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</si>
  <si>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</si>
  <si>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</si>
  <si>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</si>
  <si>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</si>
  <si>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</si>
  <si>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</si>
  <si>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</si>
  <si>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</si>
  <si>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</si>
  <si>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</si>
  <si>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</si>
  <si>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</si>
  <si>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</si>
  <si>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</si>
  <si>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</si>
  <si>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</si>
  <si>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</si>
  <si>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</si>
  <si>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</si>
  <si>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</si>
  <si>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</si>
  <si>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</si>
  <si>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</si>
  <si>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</si>
  <si>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</si>
  <si>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</si>
  <si>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</si>
  <si>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</si>
  <si>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</si>
  <si>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</si>
  <si>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</si>
  <si>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</si>
  <si>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</si>
  <si>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</si>
  <si>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</si>
  <si>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</si>
  <si>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</si>
  <si>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</si>
  <si>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</si>
  <si>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</si>
  <si>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</si>
  <si>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</si>
  <si>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</si>
  <si>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</si>
  <si>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</si>
  <si>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</si>
  <si>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</si>
  <si>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</si>
  <si>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</si>
  <si>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</si>
  <si>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</si>
  <si>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</si>
  <si>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</si>
  <si>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</si>
  <si>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</si>
  <si>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</si>
  <si>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</si>
  <si>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</si>
  <si>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</si>
  <si>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</si>
  <si>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</si>
  <si>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</si>
  <si>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</si>
  <si>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</si>
  <si>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</si>
  <si>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</si>
  <si>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</si>
  <si>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</si>
  <si>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</si>
  <si>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</si>
  <si>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</si>
  <si>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</si>
  <si>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</si>
  <si>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</si>
  <si>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</si>
  <si>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</si>
  <si>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</si>
  <si>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</si>
  <si>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</si>
  <si>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</si>
  <si>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</si>
  <si>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</si>
  <si>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</si>
  <si>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</si>
  <si>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</si>
  <si>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</si>
  <si>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</si>
  <si>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</si>
  <si>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</si>
  <si>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</si>
  <si>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</si>
  <si>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</si>
  <si>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</si>
  <si>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</si>
  <si>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</si>
  <si>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</si>
  <si>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</si>
  <si>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</si>
  <si>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</si>
  <si>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</si>
  <si>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</si>
  <si>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</si>
  <si>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</si>
  <si>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</si>
  <si>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</si>
  <si>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</si>
  <si>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</si>
  <si>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</si>
  <si>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</si>
  <si>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</si>
  <si>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</si>
  <si>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</si>
  <si>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</si>
  <si>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</si>
  <si>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</si>
  <si>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</si>
  <si>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</si>
  <si>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</si>
  <si>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</si>
  <si>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</si>
  <si>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</si>
  <si>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</si>
  <si>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</si>
  <si>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</si>
  <si>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</si>
  <si>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</si>
  <si>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</si>
  <si>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</si>
  <si>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</si>
  <si>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</si>
  <si>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</si>
  <si>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</si>
  <si>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</si>
  <si>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</si>
  <si>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</si>
  <si>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</si>
  <si>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</si>
  <si>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</si>
  <si>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</si>
  <si>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</si>
  <si>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</si>
  <si>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</si>
  <si>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</si>
  <si>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</si>
  <si>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</si>
  <si>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</si>
  <si>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</si>
  <si>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</si>
  <si>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</si>
  <si>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</si>
  <si>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</si>
  <si>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</si>
  <si>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</si>
  <si>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</si>
  <si>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</si>
  <si>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</si>
  <si>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</si>
  <si>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</si>
  <si>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</si>
  <si>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</si>
  <si>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</si>
  <si>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</si>
  <si>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</si>
  <si>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</si>
  <si>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</si>
  <si>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</si>
  <si>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</si>
  <si>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</si>
  <si>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</si>
  <si>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</si>
  <si>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</si>
  <si>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</si>
  <si>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</si>
  <si>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</si>
  <si>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</si>
  <si>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</si>
  <si>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</si>
  <si>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</si>
  <si>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</si>
  <si>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</si>
  <si>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</si>
  <si>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</si>
  <si>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</si>
  <si>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</si>
  <si>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</si>
  <si>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</si>
  <si>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</si>
  <si>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</si>
  <si>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</si>
  <si>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</si>
  <si>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</si>
  <si>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</si>
  <si>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</si>
  <si>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</si>
  <si>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</si>
  <si>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</si>
  <si>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</si>
  <si>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</si>
  <si>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</si>
  <si>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</si>
  <si>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</si>
  <si>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</si>
  <si>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</si>
  <si>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</si>
  <si>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</si>
  <si>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</si>
  <si>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</si>
  <si>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</si>
  <si>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</si>
  <si>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</si>
  <si>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</si>
  <si>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</si>
  <si>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</si>
  <si>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</si>
  <si>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</si>
  <si>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</si>
  <si>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</si>
  <si>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</si>
  <si>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</si>
  <si>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</si>
  <si>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</si>
  <si>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</si>
  <si>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</si>
  <si>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</si>
  <si>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</si>
  <si>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</si>
  <si>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</si>
  <si>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</si>
  <si>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</si>
  <si>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</si>
  <si>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</si>
  <si>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</si>
  <si>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</si>
  <si>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</si>
  <si>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</si>
  <si>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</si>
  <si>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</si>
  <si>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</si>
  <si>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</si>
  <si>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</si>
  <si>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</si>
  <si>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</si>
  <si>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</si>
  <si>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</si>
  <si>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</si>
  <si>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</si>
  <si>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</si>
  <si>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</si>
  <si>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</si>
  <si>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</si>
  <si>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</si>
  <si>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</si>
  <si>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</si>
  <si>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</si>
  <si>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</si>
  <si>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</si>
  <si>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</si>
  <si>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</si>
  <si>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</si>
  <si>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</si>
  <si>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</si>
  <si>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</si>
  <si>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</si>
  <si>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</si>
  <si>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</si>
  <si>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</si>
  <si>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</si>
  <si>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</si>
  <si>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</si>
  <si>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</si>
  <si>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</si>
  <si>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</si>
  <si>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</si>
  <si>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</si>
  <si>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</si>
  <si>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</si>
  <si>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</si>
  <si>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</si>
  <si>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</si>
  <si>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</si>
  <si>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</si>
  <si>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</si>
  <si>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</si>
  <si>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</si>
  <si>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</si>
  <si>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</si>
  <si>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</si>
  <si>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</si>
  <si>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</si>
  <si>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</si>
  <si>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</si>
  <si>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</si>
  <si>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</si>
  <si>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</si>
  <si>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</si>
  <si>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</si>
  <si>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</si>
  <si>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</si>
  <si>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</si>
  <si>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</si>
  <si>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</si>
  <si>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</si>
  <si>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</si>
  <si>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</si>
  <si>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</si>
  <si>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</si>
  <si>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</si>
  <si>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</si>
  <si>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</si>
  <si>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</si>
  <si>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</si>
  <si>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</si>
  <si>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</si>
  <si>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</si>
  <si>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</si>
  <si>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</si>
  <si>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</si>
  <si>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</si>
  <si>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</si>
  <si>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</si>
  <si>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</si>
  <si>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</si>
  <si>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</si>
  <si>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</si>
  <si>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</si>
  <si>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</si>
  <si>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</si>
  <si>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</si>
  <si>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</si>
  <si>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</si>
  <si>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</si>
  <si>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</si>
  <si>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</si>
  <si>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</si>
  <si>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</si>
  <si>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</si>
  <si>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</si>
  <si>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</si>
  <si>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</si>
  <si>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</si>
  <si>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</si>
  <si>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</si>
  <si>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</si>
  <si>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</si>
  <si>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</si>
  <si>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</si>
  <si>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</si>
  <si>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</si>
  <si>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</si>
  <si>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</si>
  <si>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</si>
  <si>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</si>
  <si>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</si>
  <si>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</si>
  <si>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</si>
  <si>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</si>
  <si>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</si>
  <si>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</si>
  <si>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</si>
  <si>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</si>
  <si>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</si>
  <si>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</si>
  <si>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</si>
  <si>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</si>
  <si>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</si>
  <si>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</si>
  <si>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</si>
  <si>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</si>
  <si>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</si>
  <si>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</si>
  <si>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</si>
  <si>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</si>
  <si>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</si>
  <si>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</si>
  <si>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</si>
  <si>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</si>
  <si>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</si>
  <si>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</si>
  <si>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</si>
  <si>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</si>
  <si>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</si>
  <si>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</si>
  <si>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</si>
  <si>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</si>
  <si>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</si>
  <si>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</si>
  <si>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</si>
  <si>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</si>
  <si>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</si>
  <si>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</si>
  <si>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</si>
  <si>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</si>
  <si>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</si>
  <si>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</si>
  <si>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</si>
  <si>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</si>
  <si>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</si>
  <si>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</si>
  <si>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</si>
  <si>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</si>
  <si>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</si>
  <si>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</si>
  <si>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</si>
  <si>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</si>
  <si>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</si>
  <si>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</si>
  <si>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</si>
  <si>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</si>
  <si>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</si>
  <si>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</si>
  <si>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</si>
  <si>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</si>
  <si>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</si>
  <si>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</si>
  <si>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</si>
  <si>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</si>
  <si>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</si>
  <si>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</si>
  <si>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</si>
  <si>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</si>
  <si>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</si>
  <si>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</si>
  <si>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</si>
  <si>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</si>
  <si>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</si>
  <si>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</si>
  <si>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</si>
  <si>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</si>
  <si>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</si>
  <si>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</si>
  <si>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</si>
  <si>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</si>
  <si>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</si>
  <si>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</si>
  <si>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</si>
  <si>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</si>
  <si>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</si>
  <si>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</si>
  <si>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</si>
  <si>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</si>
  <si>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</si>
  <si>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</si>
  <si>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</si>
  <si>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</si>
  <si>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</si>
  <si>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</si>
  <si>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</si>
  <si>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</si>
  <si>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</si>
  <si>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</si>
  <si>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</si>
  <si>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</si>
  <si>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</si>
  <si>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</si>
  <si>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</si>
  <si>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</si>
  <si>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</si>
  <si>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</si>
  <si>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</si>
  <si>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</si>
  <si>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</si>
  <si>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</si>
  <si>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</si>
  <si>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</si>
  <si>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</si>
  <si>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</si>
  <si>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</si>
  <si>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</si>
  <si>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</si>
  <si>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</si>
  <si>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</si>
  <si>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</si>
  <si>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</si>
  <si>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</si>
  <si>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</si>
  <si>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</si>
  <si>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</si>
  <si>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</si>
  <si>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</si>
  <si>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</si>
  <si>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</si>
  <si>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</si>
  <si>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</si>
  <si>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</si>
  <si>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</si>
  <si>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</si>
  <si>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</si>
  <si>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</si>
  <si>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</si>
  <si>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</si>
  <si>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</si>
  <si>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</si>
  <si>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</si>
  <si>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</si>
  <si>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</si>
  <si>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</si>
  <si>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</si>
  <si>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</si>
  <si>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</si>
  <si>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</si>
  <si>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</si>
  <si>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</si>
  <si>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</si>
  <si>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</si>
  <si>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</si>
  <si>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</si>
  <si>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</si>
  <si>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</si>
  <si>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</si>
  <si>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</si>
  <si>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</si>
  <si>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</si>
  <si>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</si>
  <si>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</si>
  <si>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</si>
  <si>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</si>
  <si>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</si>
  <si>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</si>
  <si>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</si>
  <si>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</si>
  <si>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</si>
  <si>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</si>
  <si>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</si>
  <si>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</si>
  <si>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</si>
  <si>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</si>
  <si>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</si>
  <si>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</si>
  <si>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</si>
  <si>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</si>
  <si>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</si>
  <si>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</si>
  <si>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</si>
  <si>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</si>
  <si>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</si>
  <si>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</si>
  <si>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</si>
  <si>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</si>
  <si>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</si>
  <si>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</si>
  <si>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</si>
  <si>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</si>
  <si>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</si>
  <si>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</si>
  <si>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</si>
  <si>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</si>
  <si>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</si>
  <si>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</si>
  <si>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</si>
  <si>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</si>
  <si>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</si>
  <si>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</si>
  <si>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</si>
  <si>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</si>
  <si>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</si>
  <si>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</si>
  <si>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</si>
  <si>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</si>
  <si>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</si>
  <si>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</si>
  <si>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</si>
  <si>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</si>
  <si>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</si>
  <si>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</si>
  <si>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</si>
  <si>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</si>
  <si>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</si>
  <si>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</si>
  <si>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</si>
  <si>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</si>
  <si>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</si>
  <si>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</si>
  <si>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</si>
  <si>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</si>
  <si>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</si>
  <si>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</si>
  <si>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</si>
  <si>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</si>
  <si>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</si>
  <si>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</si>
  <si>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</si>
  <si>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</si>
  <si>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</si>
  <si>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</si>
  <si>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</si>
  <si>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</si>
  <si>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</si>
  <si>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</si>
  <si>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</si>
  <si>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</si>
  <si>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</si>
  <si>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</si>
  <si>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</si>
  <si>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</si>
  <si>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</si>
  <si>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</si>
  <si>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</si>
  <si>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</si>
  <si>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</si>
  <si>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</si>
  <si>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</si>
  <si>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</si>
  <si>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</si>
  <si>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</si>
  <si>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</si>
  <si>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</si>
  <si>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</si>
  <si>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</si>
  <si>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</si>
  <si>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</si>
  <si>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</si>
  <si>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</si>
  <si>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</si>
  <si>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</si>
  <si>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</si>
  <si>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</si>
  <si>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</si>
  <si>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</si>
  <si>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</si>
  <si>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</si>
  <si>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</si>
  <si>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</si>
  <si>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</si>
  <si>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</si>
  <si>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</si>
  <si>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</si>
  <si>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</si>
  <si>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</si>
  <si>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</si>
  <si>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</si>
  <si>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</si>
  <si>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</si>
  <si>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</si>
  <si>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</si>
  <si>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</si>
  <si>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</si>
  <si>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</si>
  <si>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</si>
  <si>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</si>
  <si>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</si>
  <si>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</si>
  <si>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</si>
  <si>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</si>
  <si>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</si>
  <si>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</si>
  <si>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</si>
  <si>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</si>
  <si>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</si>
  <si>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</si>
  <si>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</si>
  <si>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</si>
  <si>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</si>
  <si>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</si>
  <si>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</si>
  <si>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</si>
  <si>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</si>
  <si>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</si>
  <si>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</si>
  <si>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</si>
  <si>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</si>
  <si>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</si>
  <si>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</si>
  <si>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</si>
  <si>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</si>
  <si>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</si>
  <si>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</si>
  <si>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</si>
  <si>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</si>
  <si>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</si>
  <si>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</si>
  <si>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</si>
  <si>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</si>
  <si>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</si>
  <si>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</si>
  <si>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</si>
  <si>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</si>
  <si>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</si>
  <si>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</si>
  <si>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</si>
  <si>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</si>
  <si>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</si>
  <si>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</si>
  <si>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</si>
  <si>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</si>
  <si>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</si>
  <si>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</si>
  <si>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</si>
  <si>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</si>
  <si>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</si>
  <si>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</si>
  <si>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</si>
  <si>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</si>
  <si>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</si>
  <si>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</si>
  <si>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</si>
  <si>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</si>
  <si>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</si>
  <si>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</si>
  <si>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</si>
  <si>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</si>
  <si>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</si>
  <si>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</si>
  <si>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</si>
  <si>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</si>
  <si>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</si>
  <si>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</si>
  <si>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</si>
  <si>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</si>
  <si>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</si>
  <si>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</si>
  <si>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</si>
  <si>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</si>
  <si>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</si>
  <si>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</si>
  <si>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</si>
  <si>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</si>
  <si>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</si>
  <si>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</si>
  <si>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</si>
  <si>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</si>
  <si>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</si>
  <si>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</si>
  <si>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</si>
  <si>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</si>
  <si>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</si>
  <si>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</si>
  <si>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</si>
  <si>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</si>
  <si>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</si>
  <si>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</si>
  <si>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</si>
  <si>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</si>
  <si>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</si>
  <si>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</si>
  <si>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</si>
  <si>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</si>
  <si>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</si>
  <si>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</si>
  <si>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</si>
  <si>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</si>
  <si>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</si>
  <si>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</si>
  <si>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</si>
  <si>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</si>
  <si>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</si>
  <si>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</si>
  <si>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</si>
  <si>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</si>
  <si>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</si>
  <si>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</si>
  <si>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</si>
  <si>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</si>
  <si>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</si>
  <si>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</si>
  <si>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</si>
  <si>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</si>
  <si>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</si>
  <si>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</si>
  <si>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</si>
  <si>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</si>
  <si>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</si>
  <si>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</si>
  <si>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</si>
  <si>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</si>
  <si>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</si>
  <si>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</si>
  <si>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</si>
  <si>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</si>
  <si>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</si>
  <si>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</si>
  <si>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</si>
  <si>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</si>
  <si>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</si>
  <si>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</si>
  <si>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</si>
  <si>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</si>
  <si>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</si>
  <si>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</si>
  <si>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</si>
  <si>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</si>
  <si>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</si>
  <si>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</si>
  <si>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</si>
  <si>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</si>
  <si>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</si>
  <si>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</si>
  <si>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</si>
  <si>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</si>
  <si>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</si>
  <si>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</si>
  <si>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</si>
  <si>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</si>
  <si>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</si>
  <si>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</si>
  <si>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</si>
  <si>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</si>
  <si>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</si>
  <si>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</si>
  <si>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</si>
  <si>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</si>
  <si>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</si>
  <si>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</si>
  <si>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</si>
  <si>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</si>
  <si>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</si>
  <si>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</si>
  <si>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</si>
  <si>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</si>
  <si>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</si>
  <si>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</si>
  <si>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</si>
  <si>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</si>
  <si>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</si>
  <si>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</si>
  <si>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</si>
  <si>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</si>
  <si>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</si>
  <si>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</si>
  <si>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</si>
  <si>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</si>
  <si>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</si>
  <si>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</si>
  <si>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</si>
  <si>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</si>
  <si>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</si>
  <si>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</si>
  <si>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</si>
  <si>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</si>
  <si>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</si>
  <si>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</si>
  <si>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</si>
  <si>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</si>
  <si>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</si>
  <si>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</si>
  <si>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</si>
  <si>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</si>
  <si>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</si>
  <si>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</si>
  <si>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</si>
  <si>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</si>
  <si>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</si>
  <si>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</si>
  <si>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</si>
  <si>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</si>
  <si>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</si>
  <si>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</si>
  <si>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</si>
  <si>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</si>
  <si>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</si>
  <si>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</si>
  <si>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</si>
  <si>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</si>
  <si>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</si>
  <si>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</si>
  <si>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</si>
  <si>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</si>
  <si>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</si>
  <si>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</si>
  <si>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</si>
  <si>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</si>
  <si>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</si>
  <si>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</si>
  <si>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</si>
  <si>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</si>
  <si>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</si>
  <si>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</si>
  <si>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</si>
  <si>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</si>
  <si>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</si>
  <si>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</si>
  <si>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</si>
  <si>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</si>
  <si>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</si>
  <si>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</si>
  <si>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</si>
  <si>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</si>
  <si>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</si>
  <si>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</si>
  <si>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</si>
  <si>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</si>
  <si>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</si>
  <si>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</si>
  <si>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</si>
  <si>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</si>
  <si>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</si>
  <si>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</si>
  <si>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</si>
  <si>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</si>
  <si>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</si>
  <si>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</si>
  <si>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</si>
  <si>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</si>
  <si>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</si>
  <si>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</si>
  <si>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</si>
  <si>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</si>
  <si>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</si>
  <si>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</si>
  <si>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</si>
  <si>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</si>
  <si>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</si>
  <si>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</si>
  <si>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</si>
  <si>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</si>
  <si>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</si>
  <si>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</si>
  <si>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</si>
  <si>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</si>
  <si>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</si>
  <si>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</si>
  <si>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</si>
  <si>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</si>
  <si>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</si>
  <si>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</si>
  <si>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</si>
  <si>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</si>
  <si>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</si>
  <si>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</si>
  <si>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</si>
  <si>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</si>
  <si>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</si>
  <si>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</si>
  <si>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</si>
  <si>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</si>
  <si>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</si>
  <si>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</si>
  <si>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</si>
  <si>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</si>
  <si>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</si>
  <si>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</si>
  <si>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</si>
  <si>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</si>
  <si>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</si>
  <si>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</si>
  <si>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</si>
  <si>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</si>
  <si>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</si>
  <si>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</si>
  <si>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</si>
  <si>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</si>
  <si>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</si>
  <si>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</si>
  <si>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</si>
  <si>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</si>
  <si>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</si>
  <si>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</si>
  <si>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</si>
  <si>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</si>
  <si>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</si>
  <si>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</si>
  <si>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</si>
  <si>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</si>
  <si>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</si>
  <si>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</si>
  <si>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</si>
  <si>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</si>
  <si>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</si>
  <si>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</si>
  <si>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</si>
  <si>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</si>
  <si>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</si>
  <si>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</si>
  <si>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</si>
  <si>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</si>
  <si>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</si>
  <si>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</si>
  <si>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</si>
  <si>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</si>
  <si>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</si>
  <si>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</si>
  <si>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</si>
  <si>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</si>
  <si>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</si>
  <si>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</si>
  <si>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</si>
  <si>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</si>
  <si>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</si>
  <si>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</si>
  <si>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</si>
  <si>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</si>
  <si>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</si>
  <si>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</si>
  <si>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</si>
  <si>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</si>
  <si>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</si>
  <si>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</si>
  <si>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</si>
  <si>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</si>
  <si>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</si>
  <si>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</si>
  <si>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</si>
  <si>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</si>
  <si>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</si>
  <si>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</si>
  <si>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</si>
  <si>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</si>
  <si>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</si>
  <si>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</si>
  <si>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</si>
  <si>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</si>
  <si>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</si>
  <si>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</si>
  <si>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</si>
  <si>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</si>
  <si>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</si>
  <si>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</si>
  <si>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</si>
  <si>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</si>
  <si>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</si>
  <si>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</si>
  <si>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</si>
  <si>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</si>
  <si>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</si>
  <si>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</si>
  <si>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</si>
  <si>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</si>
  <si>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</si>
  <si>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</si>
  <si>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</si>
  <si>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</si>
  <si>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</si>
  <si>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</si>
  <si>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</si>
  <si>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</si>
  <si>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</si>
  <si>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</si>
  <si>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</si>
  <si>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</si>
  <si>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</si>
  <si>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</si>
  <si>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</si>
  <si>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</si>
  <si>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</si>
  <si>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</si>
  <si>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</si>
  <si>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</si>
  <si>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</si>
  <si>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</si>
  <si>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</si>
  <si>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</si>
  <si>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</si>
  <si>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</si>
  <si>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</si>
  <si>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</si>
  <si>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</si>
  <si>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</si>
  <si>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</si>
  <si>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</si>
  <si>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</si>
  <si>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</si>
  <si>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</si>
  <si>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</si>
  <si>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</si>
  <si>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</si>
  <si>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</si>
  <si>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</si>
  <si>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</si>
  <si>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</si>
  <si>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</si>
  <si>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</si>
  <si>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</si>
  <si>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</si>
  <si>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</si>
  <si>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</si>
  <si>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</si>
  <si>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</si>
  <si>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</si>
  <si>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</si>
  <si>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</si>
  <si>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</si>
  <si>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</si>
  <si>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</si>
  <si>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</si>
  <si>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</si>
  <si>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</si>
  <si>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</si>
  <si>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</si>
  <si>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</si>
  <si>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</si>
  <si>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</si>
  <si>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</si>
  <si>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</si>
  <si>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</si>
  <si>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</si>
  <si>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</si>
  <si>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</si>
  <si>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</si>
  <si>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</si>
  <si>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</si>
  <si>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</si>
  <si>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</si>
  <si>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</si>
  <si>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</si>
  <si>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</si>
  <si>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</si>
  <si>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</si>
  <si>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</si>
  <si>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</si>
  <si>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</si>
  <si>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</si>
  <si>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</si>
  <si>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</si>
  <si>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</si>
  <si>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</si>
  <si>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</si>
  <si>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</si>
  <si>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</si>
  <si>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</si>
  <si>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</si>
  <si>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</si>
  <si>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</si>
  <si>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</si>
  <si>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</si>
  <si>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</si>
  <si>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</si>
  <si>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</si>
  <si>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</si>
  <si>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</si>
  <si>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</si>
  <si>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</si>
  <si>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</si>
  <si>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</si>
  <si>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</si>
  <si>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</si>
  <si>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</si>
  <si>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</si>
  <si>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</si>
  <si>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</si>
  <si>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</si>
  <si>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</si>
  <si>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</si>
  <si>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</si>
  <si>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</si>
  <si>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</si>
  <si>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</si>
  <si>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</si>
  <si>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</si>
  <si>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</si>
  <si>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</si>
  <si>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</si>
  <si>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</si>
  <si>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</si>
  <si>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</si>
  <si>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</si>
  <si>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</si>
  <si>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</si>
  <si>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</si>
  <si>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</si>
  <si>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</si>
  <si>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</si>
  <si>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</si>
  <si>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</si>
  <si>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</si>
  <si>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</si>
  <si>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</si>
  <si>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</si>
  <si>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</si>
  <si>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</si>
  <si>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</si>
  <si>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</si>
  <si>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</si>
  <si>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</si>
  <si>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</si>
  <si>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</si>
  <si>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</si>
  <si>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</si>
  <si>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</si>
  <si>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</si>
  <si>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</si>
  <si>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</si>
  <si>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</si>
  <si>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</si>
  <si>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</si>
  <si>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</si>
  <si>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</si>
  <si>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</si>
  <si>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</si>
  <si>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</si>
  <si>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</si>
  <si>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</si>
  <si>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</si>
  <si>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</si>
  <si>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</si>
  <si>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</si>
  <si>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</si>
  <si>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</si>
  <si>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</si>
  <si>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</si>
  <si>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</si>
  <si>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</si>
  <si>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</si>
  <si>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</si>
  <si>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</si>
  <si>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</si>
  <si>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</si>
  <si>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</si>
  <si>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</si>
  <si>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</si>
  <si>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</si>
  <si>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</si>
  <si>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</si>
  <si>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</si>
  <si>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</si>
  <si>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</si>
  <si>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</si>
  <si>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</si>
  <si>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</si>
  <si>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</si>
  <si>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</si>
  <si>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</si>
  <si>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</si>
  <si>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</si>
  <si>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</si>
  <si>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</si>
  <si>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</si>
  <si>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</si>
  <si>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</si>
  <si>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</si>
  <si>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</si>
  <si>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</si>
  <si>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</si>
  <si>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</si>
  <si>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</si>
  <si>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</si>
  <si>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</si>
  <si>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</si>
  <si>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</si>
  <si>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</si>
  <si>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</si>
  <si>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</si>
  <si>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</si>
  <si>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</si>
  <si>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</si>
  <si>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</si>
  <si>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</si>
  <si>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</si>
  <si>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</si>
  <si>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</si>
  <si>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</si>
  <si>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</si>
  <si>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</si>
  <si>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</si>
  <si>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</si>
  <si>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</si>
  <si>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</si>
  <si>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</si>
  <si>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</si>
  <si>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</si>
  <si>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</si>
  <si>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</si>
  <si>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</si>
  <si>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</si>
  <si>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</si>
  <si>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</si>
  <si>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</si>
  <si>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</si>
  <si>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</si>
  <si>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</si>
  <si>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</si>
  <si>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</si>
  <si>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</si>
  <si>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</si>
  <si>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</si>
  <si>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</si>
  <si>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</si>
  <si>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</si>
  <si>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</si>
  <si>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</si>
  <si>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</si>
  <si>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</si>
  <si>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</si>
  <si>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</si>
  <si>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</si>
  <si>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</si>
  <si>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</si>
  <si>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</si>
  <si>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</si>
  <si>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</si>
  <si>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</si>
  <si>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</si>
  <si>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</si>
  <si>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</si>
  <si>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</si>
  <si>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</si>
  <si>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</si>
  <si>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</si>
  <si>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</si>
  <si>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</si>
  <si>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</si>
  <si>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</si>
  <si>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</si>
  <si>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</si>
  <si>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</si>
  <si>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</si>
  <si>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</si>
  <si>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</si>
  <si>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</si>
  <si>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</si>
  <si>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</si>
  <si>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</si>
  <si>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</si>
  <si>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</si>
  <si>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</si>
  <si>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</si>
  <si>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</si>
  <si>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</si>
  <si>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</si>
  <si>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</si>
  <si>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</si>
  <si>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</si>
  <si>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</si>
  <si>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</si>
  <si>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</si>
  <si>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</si>
  <si>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</si>
  <si>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</si>
  <si>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</si>
  <si>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</si>
  <si>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</si>
  <si>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</si>
  <si>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</si>
  <si>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</si>
  <si>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</si>
  <si>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</si>
  <si>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</si>
  <si>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</si>
  <si>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</si>
  <si>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</si>
  <si>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</si>
  <si>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</si>
  <si>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</si>
  <si>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</si>
  <si>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</si>
  <si>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</si>
  <si>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</si>
  <si>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</si>
  <si>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</si>
  <si>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</si>
  <si>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</si>
  <si>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</si>
  <si>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</si>
  <si>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</si>
  <si>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</si>
  <si>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</si>
  <si>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</si>
  <si>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</si>
  <si>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</si>
  <si>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</si>
  <si>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</si>
  <si>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</si>
  <si>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</si>
  <si>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</si>
  <si>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</si>
  <si>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</si>
  <si>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</si>
  <si>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</si>
  <si>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</si>
  <si>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</si>
  <si>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</si>
  <si>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</si>
  <si>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</si>
  <si>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</si>
  <si>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</si>
  <si>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</si>
  <si>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</si>
  <si>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</si>
  <si>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</si>
  <si>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</si>
  <si>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</si>
  <si>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</si>
  <si>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</si>
  <si>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</si>
  <si>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</si>
  <si>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</si>
  <si>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</si>
  <si>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</si>
  <si>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</si>
  <si>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</si>
  <si>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</si>
  <si>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</si>
  <si>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</si>
  <si>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</si>
  <si>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</si>
  <si>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</si>
  <si>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</si>
  <si>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</si>
  <si>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</si>
  <si>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</si>
  <si>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</si>
  <si>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</si>
  <si>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</si>
  <si>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</si>
  <si>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</si>
  <si>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</si>
  <si>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</si>
  <si>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</si>
  <si>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</si>
  <si>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</si>
  <si>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</si>
  <si>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</si>
  <si>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</si>
  <si>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</si>
  <si>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</si>
  <si>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</si>
  <si>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</si>
  <si>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</si>
  <si>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</si>
  <si>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</si>
  <si>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</si>
  <si>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</si>
  <si>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</si>
  <si>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</si>
  <si>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</si>
  <si>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</si>
  <si>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</si>
  <si>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</si>
  <si>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</si>
  <si>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</si>
  <si>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</si>
  <si>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</si>
  <si>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</si>
  <si>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</si>
  <si>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</si>
  <si>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</si>
  <si>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</si>
  <si>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</si>
  <si>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</si>
  <si>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</si>
  <si>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</si>
  <si>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</si>
  <si>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</si>
  <si>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</si>
  <si>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</si>
  <si>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</si>
  <si>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</si>
  <si>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</si>
  <si>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</si>
  <si>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</si>
  <si>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</si>
  <si>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</si>
  <si>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</si>
  <si>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</si>
  <si>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</si>
  <si>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</si>
  <si>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</si>
  <si>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</si>
  <si>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</si>
  <si>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</si>
  <si>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</si>
  <si>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</si>
  <si>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</si>
  <si>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</si>
  <si>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</si>
  <si>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</si>
  <si>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</si>
  <si>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</si>
  <si>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</si>
  <si>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</si>
  <si>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</si>
  <si>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</si>
  <si>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</si>
  <si>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</si>
  <si>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</si>
  <si>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</si>
  <si>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</si>
  <si>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</si>
  <si>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</si>
  <si>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</si>
  <si>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</si>
  <si>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</si>
  <si>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</si>
  <si>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</si>
  <si>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</si>
  <si>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</si>
  <si>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</si>
  <si>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</si>
  <si>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</si>
  <si>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</si>
  <si>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</si>
  <si>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</si>
  <si>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</si>
  <si>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</si>
  <si>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</si>
  <si>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</si>
  <si>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</si>
  <si>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</si>
  <si>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</si>
  <si>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</si>
  <si>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</si>
  <si>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</si>
  <si>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</si>
  <si>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</si>
  <si>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</si>
  <si>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</si>
  <si>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</si>
  <si>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</si>
  <si>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</si>
  <si>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</si>
  <si>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</si>
  <si>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</si>
  <si>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</si>
  <si>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</si>
  <si>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</si>
  <si>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</si>
  <si>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</si>
  <si>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</si>
  <si>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</si>
  <si>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</si>
  <si>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</si>
  <si>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</si>
  <si>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</si>
  <si>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</si>
  <si>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</si>
  <si>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</si>
  <si>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</si>
  <si>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</si>
  <si>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</si>
  <si>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</si>
  <si>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</si>
  <si>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</si>
  <si>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</si>
  <si>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</si>
  <si>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</si>
  <si>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</si>
  <si>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</si>
  <si>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</si>
  <si>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</si>
  <si>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</si>
  <si>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</si>
  <si>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</si>
  <si>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</si>
  <si>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</si>
  <si>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</si>
  <si>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</si>
  <si>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</si>
  <si>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</si>
  <si>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</si>
  <si>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</si>
  <si>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</si>
  <si>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</si>
  <si>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</si>
  <si>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</si>
  <si>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</si>
  <si>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</si>
  <si>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</si>
  <si>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</si>
  <si>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</si>
  <si>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</si>
  <si>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</si>
  <si>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</si>
  <si>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</si>
  <si>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</si>
  <si>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</si>
  <si>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</si>
  <si>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</si>
  <si>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</si>
  <si>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</si>
  <si>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</si>
  <si>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</si>
  <si>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</si>
  <si>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</si>
  <si>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</si>
  <si>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</si>
  <si>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</si>
  <si>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</si>
  <si>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</si>
  <si>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</si>
  <si>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</si>
  <si>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</si>
  <si>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</si>
  <si>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</si>
  <si>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</si>
  <si>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</si>
  <si>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</si>
  <si>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</si>
  <si>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</si>
  <si>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</si>
  <si>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</si>
  <si>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</si>
  <si>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</si>
  <si>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</si>
  <si>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</si>
  <si>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</si>
  <si>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</si>
  <si>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</si>
  <si>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</si>
  <si>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</si>
  <si>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</si>
  <si>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</si>
  <si>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</si>
  <si>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</si>
  <si>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</si>
  <si>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</si>
  <si>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</si>
  <si>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</si>
  <si>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</si>
  <si>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</si>
  <si>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</si>
  <si>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</si>
  <si>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</si>
  <si>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</si>
  <si>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</si>
  <si>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</si>
  <si>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</si>
  <si>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</si>
  <si>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</si>
  <si>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</si>
  <si>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</si>
  <si>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</si>
  <si>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</si>
  <si>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</si>
  <si>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</si>
  <si>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</si>
  <si>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</si>
  <si>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</si>
  <si>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</si>
  <si>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</si>
  <si>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</si>
  <si>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</si>
  <si>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</si>
  <si>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</si>
  <si>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</si>
  <si>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</si>
  <si>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</si>
  <si>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</si>
  <si>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</si>
  <si>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</si>
  <si>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</si>
  <si>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</si>
  <si>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</si>
  <si>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</si>
  <si>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</si>
  <si>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</si>
  <si>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</si>
  <si>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</si>
  <si>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</si>
  <si>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</si>
  <si>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</si>
  <si>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</si>
  <si>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</si>
  <si>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</si>
  <si>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</si>
  <si>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</si>
  <si>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</si>
  <si>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</si>
  <si>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</si>
  <si>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</si>
  <si>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</si>
  <si>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</si>
  <si>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</si>
  <si>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</si>
  <si>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</si>
  <si>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</si>
  <si>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</si>
  <si>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</si>
  <si>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</si>
  <si>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</si>
  <si>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</si>
  <si>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</si>
  <si>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</si>
  <si>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</si>
  <si>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</si>
  <si>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</si>
  <si>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</si>
  <si>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</si>
  <si>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</si>
  <si>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</si>
  <si>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</si>
  <si>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</si>
  <si>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</si>
  <si>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</si>
  <si>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</si>
  <si>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</si>
  <si>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</si>
  <si>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</si>
  <si>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</si>
  <si>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</si>
  <si>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</si>
  <si>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</si>
  <si>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</si>
  <si>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</si>
  <si>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</si>
  <si>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</si>
  <si>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</si>
  <si>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</si>
  <si>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</si>
  <si>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</si>
  <si>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</si>
  <si>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</si>
  <si>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</si>
  <si>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</si>
  <si>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</si>
  <si>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</si>
  <si>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</si>
  <si>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</si>
  <si>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</si>
  <si>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</si>
  <si>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</si>
  <si>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</si>
  <si>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</si>
  <si>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</si>
  <si>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</si>
  <si>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</si>
  <si>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</si>
  <si>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</si>
  <si>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</si>
  <si>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</si>
  <si>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</si>
  <si>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</si>
  <si>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</si>
  <si>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</si>
  <si>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</si>
  <si>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</si>
  <si>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</si>
  <si>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</si>
  <si>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</si>
  <si>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</si>
  <si>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</si>
  <si>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</si>
  <si>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</si>
  <si>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</si>
  <si>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</si>
  <si>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</si>
  <si>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</si>
  <si>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</si>
  <si>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</si>
  <si>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</si>
  <si>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</si>
  <si>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</si>
  <si>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</si>
  <si>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</si>
  <si>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</si>
  <si>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</si>
  <si>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</si>
  <si>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</si>
  <si>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</si>
  <si>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</si>
  <si>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</si>
  <si>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</si>
  <si>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</si>
  <si>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</si>
  <si>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</si>
  <si>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</si>
  <si>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</si>
  <si>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</si>
  <si>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</si>
  <si>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</si>
  <si>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</si>
  <si>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</si>
  <si>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</si>
  <si>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</si>
  <si>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</si>
  <si>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</si>
  <si>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</si>
  <si>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</si>
  <si>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</si>
  <si>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</si>
  <si>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</si>
  <si>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</si>
  <si>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</si>
  <si>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</si>
  <si>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</si>
  <si>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</si>
  <si>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</si>
  <si>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</si>
  <si>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</si>
  <si>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</si>
  <si>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</si>
  <si>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</si>
  <si>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</si>
  <si>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</si>
  <si>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</si>
  <si>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</si>
  <si>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</si>
  <si>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</si>
  <si>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</si>
  <si>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</si>
  <si>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</si>
  <si>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</si>
  <si>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</si>
  <si>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</si>
  <si>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</si>
  <si>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</si>
  <si>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</si>
  <si>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</si>
  <si>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</si>
  <si>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</si>
  <si>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</si>
  <si>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</si>
  <si>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</si>
  <si>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</si>
  <si>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</si>
  <si>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</si>
  <si>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</si>
  <si>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</si>
  <si>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</si>
  <si>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</si>
  <si>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</si>
  <si>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</si>
  <si>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</si>
  <si>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</si>
  <si>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</si>
  <si>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</si>
  <si>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</si>
  <si>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</si>
  <si>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</si>
  <si>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</si>
  <si>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</si>
  <si>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</si>
  <si>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</si>
  <si>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</si>
  <si>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</si>
  <si>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</si>
  <si>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</si>
  <si>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</si>
  <si>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</si>
  <si>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</si>
  <si>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</si>
  <si>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</si>
  <si>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</si>
  <si>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</si>
  <si>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</si>
  <si>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</si>
  <si>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</si>
  <si>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</si>
  <si>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</si>
  <si>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</si>
  <si>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</si>
  <si>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</si>
  <si>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</si>
  <si>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</si>
  <si>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</si>
  <si>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</si>
  <si>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</si>
  <si>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</si>
  <si>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</si>
  <si>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</si>
  <si>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</si>
  <si>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</si>
  <si>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</si>
  <si>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</si>
  <si>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</si>
  <si>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</si>
  <si>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</si>
  <si>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</si>
  <si>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</si>
  <si>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</si>
  <si>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</si>
  <si>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</si>
  <si>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</si>
  <si>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</si>
  <si>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</si>
  <si>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</si>
  <si>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</si>
  <si>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</si>
  <si>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</si>
  <si>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</si>
  <si>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</si>
  <si>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</si>
  <si>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</si>
  <si>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</si>
  <si>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</si>
  <si>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</si>
  <si>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</si>
  <si>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</si>
  <si>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</si>
  <si>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</si>
  <si>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</si>
  <si>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</si>
  <si>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</si>
  <si>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</si>
  <si>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</si>
  <si>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</si>
  <si>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</si>
  <si>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</si>
  <si>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</si>
  <si>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</si>
  <si>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</si>
  <si>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</si>
  <si>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</si>
  <si>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</si>
  <si>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</si>
  <si>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</si>
  <si>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</si>
  <si>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</si>
  <si>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</si>
  <si>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</si>
  <si>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</si>
  <si>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</si>
  <si>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</si>
  <si>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</si>
  <si>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</si>
  <si>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</si>
  <si>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</si>
  <si>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</si>
  <si>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</si>
  <si>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</si>
  <si>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</si>
  <si>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</si>
  <si>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</si>
  <si>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</si>
  <si>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</si>
  <si>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</si>
  <si>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</si>
  <si>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</si>
  <si>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</si>
  <si>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</si>
  <si>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</si>
  <si>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</si>
  <si>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</si>
  <si>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</si>
  <si>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</si>
  <si>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</si>
  <si>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</si>
  <si>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</si>
  <si>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</si>
  <si>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</si>
  <si>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</si>
  <si>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</si>
  <si>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</si>
  <si>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</si>
  <si>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</si>
  <si>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</si>
  <si>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</si>
  <si>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</si>
  <si>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</si>
  <si>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</si>
  <si>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</si>
  <si>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</si>
  <si>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</si>
  <si>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</si>
  <si>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</si>
  <si>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</si>
  <si>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</si>
  <si>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</si>
  <si>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</si>
  <si>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</si>
  <si>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</si>
  <si>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</si>
  <si>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</si>
  <si>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</si>
  <si>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</si>
  <si>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</si>
  <si>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</si>
  <si>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</si>
  <si>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</si>
  <si>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</si>
  <si>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</si>
  <si>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</si>
  <si>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</si>
  <si>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</si>
  <si>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</si>
  <si>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</si>
  <si>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</si>
  <si>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</si>
  <si>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</si>
  <si>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</si>
  <si>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</si>
  <si>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</si>
  <si>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</si>
  <si>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</si>
  <si>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</si>
  <si>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</si>
  <si>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</si>
  <si>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</si>
  <si>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</si>
  <si>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</si>
  <si>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</si>
  <si>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</si>
  <si>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</si>
  <si>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</si>
  <si>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</si>
  <si>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</si>
  <si>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</si>
  <si>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</si>
  <si>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</si>
  <si>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</si>
  <si>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</si>
  <si>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</si>
  <si>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</si>
  <si>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</si>
  <si>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</si>
  <si>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</si>
  <si>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</si>
  <si>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</si>
  <si>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</si>
  <si>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</si>
  <si>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</si>
  <si>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</si>
  <si>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</si>
  <si>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</si>
  <si>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</si>
  <si>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</si>
  <si>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</si>
  <si>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</si>
  <si>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</si>
  <si>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</si>
  <si>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</si>
  <si>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</si>
  <si>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</si>
  <si>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</si>
  <si>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</si>
  <si>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</si>
  <si>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</si>
  <si>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</si>
  <si>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</si>
  <si>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</si>
  <si>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</si>
  <si>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</si>
  <si>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</si>
  <si>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</si>
  <si>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</si>
  <si>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</si>
  <si>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</si>
  <si>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</si>
  <si>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</si>
  <si>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</si>
  <si>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</si>
  <si>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</si>
  <si>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</si>
  <si>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</si>
  <si>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</si>
  <si>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</si>
  <si>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</si>
  <si>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</si>
  <si>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</si>
  <si>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</si>
  <si>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</si>
  <si>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</si>
  <si>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</si>
  <si>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</si>
  <si>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</si>
  <si>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</si>
  <si>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</si>
  <si>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</si>
  <si>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</si>
  <si>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</si>
  <si>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</si>
  <si>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</si>
  <si>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</si>
  <si>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</si>
  <si>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</si>
  <si>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</si>
  <si>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</si>
  <si>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</si>
  <si>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</si>
  <si>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</si>
  <si>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</si>
  <si>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</si>
  <si>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</si>
  <si>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</si>
  <si>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</si>
  <si>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</si>
  <si>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</si>
  <si>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</si>
  <si>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</si>
  <si>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</si>
  <si>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</si>
  <si>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</si>
  <si>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</si>
  <si>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</si>
  <si>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</si>
  <si>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</si>
  <si>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</si>
  <si>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</si>
  <si>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</si>
  <si>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</si>
  <si>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</si>
  <si>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</si>
  <si>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</si>
  <si>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</si>
  <si>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</si>
  <si>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</si>
  <si>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</si>
  <si>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</si>
  <si>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</si>
  <si>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</si>
  <si>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</si>
  <si>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</si>
  <si>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</si>
  <si>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</si>
  <si>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</si>
  <si>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</si>
  <si>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</si>
  <si>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</si>
  <si>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</si>
  <si>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</si>
  <si>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</si>
  <si>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</si>
  <si>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</si>
  <si>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</si>
  <si>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</si>
  <si>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</si>
  <si>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</si>
  <si>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</si>
  <si>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</si>
  <si>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</si>
  <si>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</si>
  <si>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</si>
  <si>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</si>
  <si>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</si>
  <si>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</si>
  <si>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</si>
  <si>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</si>
  <si>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</si>
  <si>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</si>
  <si>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</si>
  <si>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</si>
  <si>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</si>
  <si>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</si>
  <si>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</si>
  <si>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</si>
  <si>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</si>
  <si>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</si>
  <si>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</si>
  <si>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</si>
  <si>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</si>
  <si>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</si>
  <si>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</si>
  <si>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</si>
  <si>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</si>
  <si>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</si>
  <si>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</si>
  <si>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</si>
  <si>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</si>
  <si>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</si>
  <si>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</si>
  <si>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</si>
  <si>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</si>
  <si>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</si>
  <si>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</si>
  <si>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</si>
  <si>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</si>
  <si>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</si>
  <si>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</si>
  <si>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</si>
  <si>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</si>
  <si>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</si>
  <si>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</si>
  <si>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</si>
  <si>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</si>
  <si>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</si>
  <si>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</si>
  <si>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</si>
  <si>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</si>
  <si>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</si>
  <si>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</si>
  <si>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</si>
  <si>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</si>
  <si>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</si>
  <si>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</si>
  <si>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</si>
  <si>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</si>
  <si>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</si>
  <si>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</si>
  <si>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</si>
  <si>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</si>
  <si>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</si>
  <si>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</si>
  <si>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</si>
  <si>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</si>
  <si>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</si>
  <si>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</si>
  <si>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</si>
  <si>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</si>
  <si>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</si>
  <si>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</si>
  <si>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</si>
  <si>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</si>
  <si>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</si>
  <si>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</si>
  <si>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</si>
  <si>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</si>
  <si>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</si>
  <si>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</si>
  <si>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</si>
  <si>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</si>
  <si>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</si>
  <si>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</si>
  <si>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</si>
  <si>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</si>
  <si>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</si>
  <si>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</si>
  <si>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</si>
  <si>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</si>
  <si>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</si>
  <si>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</si>
  <si>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</si>
  <si>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</si>
  <si>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</si>
  <si>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</si>
  <si>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</si>
  <si>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</si>
  <si>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</si>
  <si>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</si>
  <si>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</si>
  <si>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</si>
  <si>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</si>
  <si>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</si>
  <si>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</si>
  <si>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</si>
  <si>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</si>
  <si>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</si>
  <si>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</si>
  <si>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</si>
  <si>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</si>
  <si>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</si>
  <si>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</si>
  <si>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</si>
  <si>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</si>
  <si>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</si>
  <si>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</si>
  <si>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</si>
  <si>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</si>
  <si>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</si>
  <si>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</si>
  <si>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</si>
  <si>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</si>
  <si>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</si>
  <si>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</si>
  <si>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</si>
  <si>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</si>
  <si>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</si>
  <si>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</si>
  <si>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</si>
  <si>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</si>
  <si>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</si>
  <si>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</si>
  <si>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</si>
  <si>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</si>
  <si>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</si>
  <si>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</si>
  <si>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</si>
  <si>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</si>
  <si>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</si>
  <si>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</si>
  <si>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</si>
  <si>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</si>
  <si>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</si>
  <si>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</si>
  <si>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</si>
  <si>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</si>
  <si>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</si>
  <si>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</si>
  <si>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</si>
  <si>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</si>
  <si>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</si>
  <si>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</si>
  <si>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</si>
  <si>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</si>
  <si>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</si>
  <si>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</si>
  <si>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</si>
  <si>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</si>
  <si>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</si>
  <si>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</si>
  <si>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</si>
  <si>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</si>
  <si>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</si>
  <si>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</si>
  <si>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</si>
  <si>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</si>
  <si>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</si>
  <si>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</si>
  <si>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</si>
  <si>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</si>
  <si>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</si>
  <si>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</si>
  <si>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</si>
  <si>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</si>
  <si>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</si>
  <si>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</si>
  <si>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</si>
  <si>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</si>
  <si>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</si>
  <si>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</si>
  <si>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</si>
  <si>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</si>
  <si>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</si>
  <si>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</si>
  <si>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</si>
  <si>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</si>
  <si>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</si>
  <si>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</si>
  <si>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</si>
  <si>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</si>
  <si>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</si>
  <si>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</si>
  <si>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</si>
  <si>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</si>
  <si>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</si>
  <si>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</si>
  <si>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</si>
  <si>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</si>
  <si>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</si>
  <si>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</si>
  <si>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</si>
  <si>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</si>
  <si>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</si>
  <si>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</si>
  <si>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</si>
  <si>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</si>
  <si>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</si>
  <si>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</si>
  <si>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</si>
  <si>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</si>
  <si>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</si>
  <si>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</si>
  <si>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</si>
  <si>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</si>
  <si>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</si>
  <si>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</si>
  <si>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</si>
  <si>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</si>
  <si>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</si>
  <si>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</si>
  <si>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</si>
  <si>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</si>
  <si>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</si>
  <si>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</si>
  <si>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</si>
  <si>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</si>
  <si>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</si>
  <si>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</si>
  <si>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</si>
  <si>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</si>
  <si>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</si>
  <si>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</si>
  <si>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</si>
  <si>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</si>
  <si>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</si>
  <si>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</si>
  <si>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</si>
  <si>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</si>
  <si>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</si>
  <si>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</si>
  <si>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</si>
  <si>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</si>
  <si>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</si>
  <si>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</si>
  <si>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</si>
  <si>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</si>
  <si>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</si>
  <si>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</si>
  <si>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</si>
  <si>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</si>
  <si>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</si>
  <si>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</si>
  <si>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</si>
  <si>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</si>
  <si>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</si>
  <si>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</si>
  <si>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</si>
  <si>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</si>
  <si>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</si>
  <si>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</si>
  <si>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</si>
  <si>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</si>
  <si>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</si>
  <si>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</si>
  <si>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</si>
  <si>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</si>
  <si>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</si>
  <si>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</si>
  <si>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</si>
  <si>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</si>
  <si>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</si>
  <si>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</si>
  <si>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</si>
  <si>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</si>
  <si>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</si>
  <si>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</si>
  <si>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</si>
  <si>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</si>
  <si>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</si>
  <si>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</si>
  <si>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</si>
  <si>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</si>
  <si>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</si>
  <si>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</si>
  <si>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</si>
  <si>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</si>
  <si>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</si>
  <si>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</si>
  <si>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</si>
  <si>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</si>
  <si>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</si>
  <si>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</si>
  <si>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</si>
  <si>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</si>
  <si>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</si>
  <si>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</si>
  <si>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</si>
  <si>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</si>
  <si>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</si>
  <si>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</si>
  <si>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</si>
  <si>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</si>
  <si>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</si>
  <si>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</si>
  <si>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</si>
  <si>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</si>
  <si>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</si>
  <si>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</si>
  <si>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</si>
  <si>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</si>
  <si>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</si>
  <si>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</si>
  <si>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</si>
  <si>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</si>
  <si>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</si>
  <si>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</si>
  <si>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</si>
  <si>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</si>
  <si>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</si>
  <si>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</si>
  <si>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</si>
  <si>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</si>
  <si>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</si>
  <si>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</si>
  <si>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</si>
  <si>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</si>
  <si>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</si>
  <si>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</si>
  <si>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</si>
  <si>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</si>
  <si>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</si>
  <si>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</si>
  <si>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</si>
  <si>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</si>
  <si>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</si>
  <si>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</si>
  <si>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</si>
  <si>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</si>
  <si>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</si>
  <si>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</si>
  <si>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</si>
  <si>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</si>
  <si>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</si>
  <si>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</si>
  <si>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</si>
  <si>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</si>
  <si>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</si>
  <si>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</si>
  <si>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</si>
  <si>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</si>
  <si>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</si>
  <si>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</si>
  <si>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</si>
  <si>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</si>
  <si>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</si>
  <si>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</si>
  <si>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</si>
  <si>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</si>
  <si>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</si>
  <si>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</si>
  <si>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</si>
  <si>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</si>
  <si>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</si>
  <si>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</si>
  <si>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</si>
  <si>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</si>
  <si>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</si>
  <si>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</si>
  <si>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</si>
  <si>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</si>
  <si>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</si>
  <si>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</si>
  <si>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</si>
  <si>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</si>
  <si>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</si>
  <si>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</si>
  <si>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</si>
  <si>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</si>
  <si>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</si>
  <si>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</si>
  <si>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</si>
  <si>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</si>
  <si>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</si>
  <si>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</si>
  <si>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</si>
  <si>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</si>
  <si>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</si>
  <si>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</si>
  <si>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</si>
  <si>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</si>
  <si>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</si>
  <si>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</si>
  <si>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</si>
  <si>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</si>
  <si>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</si>
  <si>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</si>
  <si>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</si>
  <si>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</si>
  <si>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</si>
  <si>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</si>
  <si>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</si>
  <si>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</si>
  <si>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</si>
  <si>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</si>
  <si>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</si>
  <si>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</si>
  <si>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</si>
  <si>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</si>
  <si>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</si>
  <si>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</si>
  <si>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</si>
  <si>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</si>
  <si>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</si>
  <si>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</si>
  <si>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</si>
  <si>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</si>
  <si>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</si>
  <si>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</si>
  <si>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</si>
  <si>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</si>
  <si>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</si>
  <si>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</si>
  <si>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</si>
  <si>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</si>
  <si>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</si>
  <si>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</si>
  <si>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</si>
  <si>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</si>
  <si>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</si>
  <si>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</si>
  <si>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</si>
  <si>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</si>
  <si>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</si>
  <si>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</si>
  <si>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</si>
  <si>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</si>
  <si>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</si>
  <si>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</si>
  <si>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</si>
  <si>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</si>
  <si>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</si>
  <si>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</si>
  <si>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</si>
  <si>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</si>
  <si>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</si>
  <si>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</si>
  <si>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</si>
  <si>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</si>
  <si>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</si>
  <si>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</si>
  <si>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</si>
  <si>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</si>
  <si>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</si>
  <si>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</si>
  <si>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</si>
  <si>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</si>
  <si>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</si>
  <si>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</si>
  <si>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</si>
  <si>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</si>
  <si>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</si>
  <si>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</si>
  <si>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</si>
  <si>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</si>
  <si>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</si>
  <si>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</si>
  <si>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</si>
  <si>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</si>
  <si>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</si>
  <si>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</si>
  <si>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</si>
  <si>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</si>
  <si>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</si>
  <si>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</si>
  <si>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</si>
  <si>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</si>
  <si>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</si>
  <si>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</si>
  <si>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</si>
  <si>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</si>
  <si>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</si>
  <si>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</si>
  <si>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</si>
  <si>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</si>
  <si>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</si>
  <si>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</si>
  <si>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</si>
  <si>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</si>
  <si>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</si>
  <si>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</si>
  <si>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</si>
  <si>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</si>
  <si>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</si>
  <si>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</si>
  <si>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</si>
  <si>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</si>
  <si>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</si>
  <si>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</si>
  <si>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</si>
  <si>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</si>
  <si>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</si>
  <si>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</si>
  <si>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</si>
  <si>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</si>
  <si>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</si>
  <si>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</si>
  <si>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</si>
  <si>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</si>
  <si>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</si>
  <si>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</si>
  <si>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</si>
  <si>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</si>
  <si>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</si>
  <si>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</si>
  <si>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</si>
  <si>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</si>
  <si>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</si>
  <si>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</si>
  <si>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</si>
  <si>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</si>
  <si>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</si>
  <si>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</si>
  <si>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</si>
  <si>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</si>
  <si>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</si>
  <si>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</si>
  <si>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</si>
  <si>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</si>
  <si>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</si>
  <si>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</si>
  <si>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</si>
  <si>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</si>
  <si>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</si>
  <si>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</si>
  <si>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</si>
  <si>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</si>
  <si>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</si>
  <si>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</si>
  <si>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</si>
  <si>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</si>
  <si>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</si>
  <si>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</si>
  <si>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</si>
  <si>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</si>
  <si>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</si>
  <si>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</si>
  <si>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</si>
  <si>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</si>
  <si>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</si>
  <si>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</si>
  <si>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</si>
  <si>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</si>
  <si>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</si>
  <si>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</si>
  <si>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</si>
  <si>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</si>
  <si>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</si>
  <si>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</si>
  <si>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</si>
  <si>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</si>
  <si>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</si>
  <si>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</si>
  <si>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</si>
  <si>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</si>
  <si>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</si>
  <si>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</si>
  <si>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</si>
  <si>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</si>
  <si>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</si>
  <si>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</si>
  <si>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</si>
  <si>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</si>
  <si>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</si>
  <si>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</si>
  <si>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</si>
  <si>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</si>
  <si>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</si>
  <si>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</si>
  <si>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</si>
  <si>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</si>
  <si>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</si>
  <si>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</si>
  <si>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</si>
  <si>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</si>
  <si>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</si>
  <si>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</si>
  <si>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</si>
  <si>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</si>
  <si>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</si>
  <si>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</si>
  <si>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</si>
  <si>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</si>
  <si>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</si>
  <si>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</si>
  <si>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</si>
  <si>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</si>
  <si>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</si>
  <si>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</si>
  <si>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</si>
  <si>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</si>
  <si>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</si>
  <si>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</si>
  <si>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</si>
  <si>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</si>
  <si>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</si>
  <si>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</si>
  <si>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</si>
  <si>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</si>
  <si>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</si>
  <si>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</si>
  <si>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</si>
  <si>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</si>
  <si>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</si>
  <si>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</si>
  <si>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</si>
  <si>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</si>
  <si>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</si>
  <si>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</si>
  <si>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</si>
  <si>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</si>
  <si>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</si>
  <si>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</si>
  <si>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</si>
  <si>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</si>
  <si>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</si>
  <si>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</si>
  <si>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</si>
  <si>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</si>
  <si>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</si>
  <si>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</si>
  <si>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</si>
  <si>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</si>
  <si>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</si>
  <si>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</si>
  <si>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</si>
  <si>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</si>
  <si>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</si>
  <si>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</si>
  <si>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</si>
  <si>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</si>
  <si>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</si>
  <si>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</si>
  <si>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</si>
  <si>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</si>
  <si>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</si>
  <si>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</si>
  <si>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</si>
  <si>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</si>
  <si>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</si>
  <si>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</si>
  <si>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</si>
  <si>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</si>
  <si>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</si>
  <si>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</si>
  <si>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</si>
  <si>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</si>
  <si>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</si>
  <si>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</si>
  <si>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</si>
  <si>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</si>
  <si>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</si>
  <si>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</si>
  <si>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</si>
  <si>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</si>
  <si>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</si>
  <si>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</si>
  <si>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</si>
  <si>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</si>
  <si>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</si>
  <si>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</si>
  <si>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</si>
  <si>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</si>
  <si>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</si>
  <si>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</si>
  <si>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</si>
  <si>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</si>
  <si>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</si>
  <si>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</si>
  <si>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</si>
  <si>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</si>
  <si>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</si>
  <si>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</si>
  <si>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</si>
  <si>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</si>
  <si>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</si>
  <si>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</si>
  <si>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</si>
  <si>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</si>
  <si>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</si>
  <si>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</si>
  <si>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</si>
  <si>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</si>
  <si>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</si>
  <si>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</si>
  <si>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</si>
  <si>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</si>
  <si>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</si>
  <si>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</si>
  <si>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</si>
  <si>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</si>
  <si>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</si>
  <si>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</si>
  <si>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</si>
  <si>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</si>
  <si>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</si>
  <si>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</si>
  <si>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</si>
  <si>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</si>
  <si>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</si>
  <si>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</si>
  <si>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</si>
  <si>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</si>
  <si>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</si>
  <si>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</si>
  <si>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</si>
  <si>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</si>
  <si>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</si>
  <si>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</si>
  <si>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</si>
  <si>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</si>
  <si>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</si>
  <si>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</si>
  <si>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</si>
  <si>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</si>
  <si>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</si>
  <si>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</si>
  <si>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</si>
  <si>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</si>
  <si>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</si>
  <si>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</si>
  <si>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</si>
  <si>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</si>
  <si>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</si>
  <si>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</si>
  <si>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</si>
  <si>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</si>
  <si>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</si>
  <si>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</si>
  <si>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</si>
  <si>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</si>
  <si>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</si>
  <si>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</si>
  <si>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</si>
  <si>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</si>
  <si>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</si>
  <si>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</si>
  <si>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</si>
  <si>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</si>
  <si>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</si>
  <si>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</si>
  <si>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</si>
  <si>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</si>
  <si>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</si>
  <si>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</si>
  <si>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</si>
  <si>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</si>
  <si>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</si>
  <si>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</si>
  <si>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</si>
  <si>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</si>
  <si>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</si>
  <si>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</si>
  <si>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</si>
  <si>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</si>
  <si>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</si>
  <si>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</si>
  <si>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</si>
  <si>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</si>
  <si>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</si>
  <si>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</si>
  <si>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</si>
  <si>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</si>
  <si>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</si>
  <si>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</si>
  <si>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</si>
  <si>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</si>
  <si>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</si>
  <si>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</si>
  <si>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</si>
  <si>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</si>
  <si>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</si>
  <si>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</si>
  <si>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</si>
  <si>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</si>
  <si>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</si>
  <si>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</si>
  <si>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</si>
  <si>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</si>
  <si>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</si>
  <si>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</si>
  <si>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</si>
  <si>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</si>
  <si>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</si>
  <si>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</si>
  <si>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</si>
  <si>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</si>
  <si>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</si>
  <si>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</si>
  <si>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</si>
  <si>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</si>
  <si>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</si>
  <si>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</si>
  <si>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</si>
  <si>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</si>
  <si>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</si>
  <si>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</si>
  <si>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</si>
  <si>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</si>
  <si>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</si>
  <si>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</si>
  <si>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</si>
  <si>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</si>
  <si>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</si>
  <si>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</si>
  <si>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</si>
  <si>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</si>
  <si>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</si>
  <si>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</si>
  <si>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</si>
  <si>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</si>
  <si>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</si>
  <si>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</si>
  <si>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</si>
  <si>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</si>
  <si>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</si>
  <si>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</si>
  <si>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</si>
  <si>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</si>
  <si>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</si>
  <si>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</si>
  <si>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</si>
  <si>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</si>
  <si>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</si>
  <si>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</si>
  <si>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</si>
  <si>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</si>
  <si>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</si>
  <si>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</si>
  <si>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</si>
  <si>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</si>
  <si>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</si>
  <si>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</si>
  <si>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</si>
  <si>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</si>
  <si>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</si>
  <si>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</si>
  <si>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</si>
  <si>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</si>
  <si>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</si>
  <si>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</si>
  <si>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</si>
  <si>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</si>
  <si>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</si>
  <si>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</si>
  <si>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</si>
  <si>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</si>
  <si>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</si>
  <si>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</si>
  <si>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</si>
  <si>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</si>
  <si>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</si>
  <si>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</si>
  <si>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</si>
  <si>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</si>
  <si>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</si>
  <si>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</si>
  <si>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</si>
  <si>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</si>
  <si>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</si>
  <si>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</si>
  <si>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</si>
  <si>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</si>
  <si>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</si>
  <si>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</si>
  <si>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</si>
  <si>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</si>
  <si>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</si>
  <si>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</si>
  <si>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</si>
  <si>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</si>
  <si>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</si>
  <si>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</si>
  <si>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</si>
  <si>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</si>
  <si>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</si>
  <si>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</si>
  <si>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</si>
  <si>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</si>
  <si>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</si>
  <si>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</si>
  <si>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</si>
  <si>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</si>
  <si>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</si>
  <si>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</si>
  <si>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</si>
  <si>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</si>
  <si>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</si>
  <si>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</si>
  <si>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</si>
  <si>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</si>
  <si>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</si>
  <si>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</si>
  <si>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</si>
  <si>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</si>
  <si>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</si>
  <si>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</si>
  <si>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</si>
  <si>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</si>
  <si>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</si>
  <si>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</si>
  <si>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</si>
  <si>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</si>
  <si>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</si>
  <si>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</si>
  <si>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</si>
  <si>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</si>
  <si>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</si>
  <si>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</si>
  <si>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</si>
  <si>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</si>
  <si>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</si>
  <si>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</si>
  <si>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</si>
  <si>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</si>
  <si>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</si>
  <si>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</si>
  <si>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</si>
  <si>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</si>
  <si>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</si>
  <si>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</si>
  <si>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</si>
  <si>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</si>
  <si>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</si>
  <si>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</si>
  <si>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</si>
  <si>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</si>
  <si>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</si>
  <si>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</si>
  <si>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</si>
  <si>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</si>
  <si>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</si>
  <si>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</si>
  <si>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</si>
  <si>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</si>
  <si>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</si>
  <si>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</si>
  <si>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</si>
  <si>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</si>
  <si>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</si>
  <si>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</si>
  <si>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</si>
  <si>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</si>
  <si>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</si>
  <si>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</si>
  <si>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</si>
  <si>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</si>
  <si>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</si>
  <si>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</si>
  <si>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</si>
  <si>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</si>
  <si>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</si>
  <si>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</si>
  <si>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</si>
  <si>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</si>
  <si>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</si>
  <si>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</si>
  <si>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</si>
  <si>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</si>
  <si>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</si>
  <si>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</si>
  <si>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</si>
  <si>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</si>
  <si>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</si>
  <si>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</si>
  <si>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</si>
  <si>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</si>
  <si>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</si>
  <si>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</si>
  <si>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</si>
  <si>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</si>
  <si>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</si>
  <si>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</si>
  <si>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</si>
  <si>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</si>
  <si>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</si>
  <si>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</si>
  <si>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</si>
  <si>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</si>
  <si>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</si>
  <si>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</si>
  <si>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</si>
  <si>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</si>
  <si>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</si>
  <si>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</si>
  <si>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</si>
  <si>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</si>
  <si>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</si>
  <si>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</si>
  <si>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</si>
  <si>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</si>
  <si>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</si>
  <si>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</si>
  <si>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</si>
  <si>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</si>
  <si>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</si>
  <si>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</si>
  <si>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</si>
  <si>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</si>
  <si>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</si>
  <si>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</si>
  <si>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</si>
  <si>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</si>
  <si>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</si>
  <si>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</si>
  <si>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</si>
  <si>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</si>
  <si>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</si>
  <si>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</si>
  <si>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</si>
  <si>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</si>
  <si>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</si>
  <si>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</si>
  <si>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</si>
  <si>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</si>
  <si>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</si>
  <si>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</si>
  <si>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</si>
  <si>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</si>
  <si>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</si>
  <si>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</si>
  <si>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</si>
  <si>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</si>
  <si>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</si>
  <si>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</si>
  <si>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</si>
  <si>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</si>
  <si>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</si>
  <si>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</si>
  <si>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</si>
  <si>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</si>
  <si>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</si>
  <si>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</si>
  <si>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</si>
  <si>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</si>
  <si>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</si>
  <si>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</si>
  <si>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</si>
  <si>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</si>
  <si>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</si>
  <si>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</si>
  <si>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</si>
  <si>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</si>
  <si>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</si>
  <si>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</si>
  <si>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</si>
  <si>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</si>
  <si>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</si>
  <si>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</si>
  <si>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</si>
  <si>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</si>
  <si>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</si>
  <si>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</si>
  <si>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</si>
  <si>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</si>
  <si>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</si>
  <si>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</si>
  <si>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</si>
  <si>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</si>
  <si>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</si>
  <si>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</si>
  <si>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</si>
  <si>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</si>
  <si>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</si>
  <si>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</si>
  <si>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</si>
  <si>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</si>
  <si>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</si>
  <si>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</si>
  <si>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</si>
  <si>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</si>
  <si>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</si>
  <si>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</si>
  <si>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</si>
  <si>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</si>
  <si>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</si>
  <si>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</si>
  <si>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</si>
  <si>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</si>
  <si>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</si>
  <si>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</si>
  <si>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</si>
  <si>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</si>
  <si>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</si>
  <si>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</si>
  <si>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</si>
  <si>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</si>
  <si>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</si>
  <si>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</si>
  <si>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</si>
  <si>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</si>
  <si>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</si>
  <si>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</si>
  <si>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</si>
  <si>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</si>
  <si>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</si>
  <si>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</si>
  <si>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</si>
  <si>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</si>
  <si>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</si>
  <si>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</si>
  <si>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</si>
  <si>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</si>
  <si>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</si>
  <si>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</si>
  <si>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</si>
  <si>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</si>
  <si>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</si>
  <si>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</si>
  <si>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</si>
  <si>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</si>
  <si>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</si>
  <si>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</si>
  <si>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</si>
  <si>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</si>
  <si>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</si>
  <si>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</si>
  <si>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</si>
  <si>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</si>
  <si>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</si>
  <si>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</si>
  <si>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</si>
  <si>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</si>
  <si>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</si>
  <si>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</si>
  <si>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</si>
  <si>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</si>
  <si>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</si>
  <si>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</si>
  <si>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</si>
  <si>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</si>
  <si>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</si>
  <si>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</si>
  <si>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</si>
  <si>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</si>
  <si>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</si>
  <si>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</si>
  <si>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</si>
  <si>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</si>
  <si>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</si>
  <si>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</si>
  <si>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</si>
  <si>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</si>
  <si>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</si>
  <si>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</si>
  <si>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</si>
  <si>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</si>
  <si>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</si>
  <si>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</si>
  <si>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</si>
  <si>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</si>
  <si>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</si>
  <si>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</si>
  <si>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</si>
  <si>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</si>
  <si>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</si>
  <si>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</si>
  <si>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</si>
  <si>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</si>
  <si>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</si>
  <si>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</si>
  <si>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</si>
  <si>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</si>
  <si>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</si>
  <si>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</si>
  <si>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</si>
  <si>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</si>
  <si>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</si>
  <si>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</si>
  <si>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</si>
  <si>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</si>
  <si>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</si>
  <si>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</si>
  <si>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</si>
  <si>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</si>
  <si>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</si>
  <si>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</si>
  <si>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</si>
  <si>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</si>
  <si>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</si>
  <si>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</si>
  <si>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</si>
  <si>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</si>
  <si>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</si>
  <si>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</si>
  <si>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</si>
  <si>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</si>
  <si>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</si>
  <si>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</si>
  <si>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</si>
  <si>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</si>
  <si>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</si>
  <si>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</si>
  <si>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</si>
  <si>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</si>
  <si>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</si>
  <si>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</si>
  <si>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</si>
  <si>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</si>
  <si>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</si>
  <si>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</si>
  <si>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</si>
  <si>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</si>
  <si>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</si>
  <si>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</si>
  <si>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</si>
  <si>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</si>
  <si>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</si>
  <si>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</si>
  <si>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</si>
  <si>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</si>
  <si>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</si>
  <si>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</si>
  <si>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</si>
  <si>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</si>
  <si>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</si>
  <si>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</si>
  <si>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</si>
  <si>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</si>
  <si>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</si>
  <si>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</si>
  <si>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</si>
  <si>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</si>
  <si>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</si>
  <si>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</si>
  <si>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</si>
  <si>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</si>
  <si>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</si>
  <si>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</si>
  <si>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</si>
  <si>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</si>
  <si>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</si>
  <si>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</si>
  <si>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</si>
  <si>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</si>
  <si>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</si>
  <si>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</si>
  <si>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</si>
  <si>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</si>
  <si>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</si>
  <si>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</si>
  <si>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</si>
  <si>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</si>
  <si>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</si>
  <si>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</si>
  <si>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</si>
  <si>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</si>
  <si>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</si>
  <si>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</si>
  <si>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</si>
  <si>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</si>
  <si>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</si>
  <si>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</si>
  <si>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</si>
  <si>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</si>
  <si>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</si>
  <si>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</si>
  <si>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</si>
  <si>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</si>
  <si>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</si>
  <si>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</si>
  <si>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</si>
  <si>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</si>
  <si>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</si>
  <si>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</si>
  <si>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</si>
  <si>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</si>
  <si>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</si>
  <si>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</si>
  <si>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</si>
  <si>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</si>
  <si>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</si>
  <si>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</si>
  <si>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</si>
  <si>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</si>
  <si>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</si>
  <si>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</si>
  <si>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</si>
  <si>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</si>
  <si>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</si>
  <si>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</si>
  <si>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</si>
  <si>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</si>
  <si>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</si>
  <si>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</si>
  <si>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</si>
  <si>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</si>
  <si>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</si>
  <si>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</si>
  <si>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</si>
  <si>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</si>
  <si>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</si>
  <si>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</si>
  <si>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</si>
  <si>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</si>
  <si>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</si>
  <si>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</si>
  <si>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</si>
  <si>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</si>
  <si>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</si>
  <si>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</si>
  <si>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</si>
  <si>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</si>
  <si>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</si>
  <si>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</si>
  <si>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</si>
  <si>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</si>
  <si>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</si>
  <si>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</si>
  <si>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</si>
  <si>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</si>
  <si>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</si>
  <si>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</si>
  <si>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</si>
  <si>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</si>
  <si>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</si>
  <si>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</si>
  <si>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</si>
  <si>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</si>
  <si>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</si>
  <si>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</si>
  <si>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</si>
  <si>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</si>
  <si>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</si>
  <si>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</si>
  <si>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</si>
  <si>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</si>
  <si>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</si>
  <si>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</si>
  <si>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</si>
  <si>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</si>
  <si>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</si>
  <si>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</si>
  <si>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</si>
  <si>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</si>
  <si>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</si>
  <si>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</si>
  <si>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</si>
  <si>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</si>
  <si>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</si>
  <si>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</si>
  <si>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</si>
  <si>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</si>
  <si>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</si>
  <si>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</si>
  <si>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</si>
  <si>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</si>
  <si>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</si>
  <si>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</si>
  <si>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</si>
  <si>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</si>
  <si>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</si>
  <si>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</si>
  <si>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</si>
  <si>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</si>
  <si>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</si>
  <si>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</si>
  <si>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</si>
  <si>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</si>
  <si>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</si>
  <si>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</si>
  <si>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</si>
  <si>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</si>
  <si>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</si>
  <si>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</si>
  <si>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</si>
  <si>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</si>
  <si>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</si>
  <si>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</si>
  <si>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</si>
  <si>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</si>
  <si>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</si>
  <si>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</si>
  <si>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</si>
  <si>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</si>
  <si>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</si>
  <si>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</si>
  <si>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</si>
  <si>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</si>
  <si>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</si>
  <si>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</si>
  <si>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</si>
  <si>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</si>
  <si>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</si>
  <si>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</si>
  <si>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</si>
  <si>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</si>
  <si>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</si>
  <si>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</si>
  <si>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</si>
  <si>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</si>
  <si>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</si>
  <si>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</si>
  <si>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</si>
  <si>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</si>
  <si>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</si>
  <si>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</si>
  <si>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</si>
  <si>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</si>
  <si>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</si>
  <si>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</si>
  <si>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</si>
  <si>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</si>
  <si>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</si>
  <si>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</si>
  <si>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</si>
  <si>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</si>
  <si>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</si>
  <si>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</si>
  <si>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</si>
  <si>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</si>
  <si>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</si>
  <si>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</si>
  <si>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</si>
  <si>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</si>
  <si>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</si>
  <si>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</si>
  <si>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</si>
  <si>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</si>
  <si>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</si>
  <si>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</si>
  <si>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</si>
  <si>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</si>
  <si>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</si>
  <si>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</si>
  <si>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</si>
  <si>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</si>
  <si>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</si>
  <si>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</si>
  <si>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</si>
  <si>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</si>
  <si>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</si>
  <si>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</si>
  <si>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</si>
  <si>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</si>
  <si>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</si>
  <si>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</si>
  <si>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</si>
  <si>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</si>
  <si>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</si>
  <si>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</si>
  <si>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</si>
  <si>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</si>
  <si>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</si>
  <si>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</si>
  <si>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</si>
  <si>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</si>
  <si>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</si>
  <si>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</si>
  <si>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</si>
  <si>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</si>
  <si>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</si>
  <si>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</si>
  <si>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</si>
  <si>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</si>
  <si>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</si>
  <si>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</si>
  <si>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</si>
  <si>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</si>
  <si>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</si>
  <si>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</si>
  <si>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</si>
  <si>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</si>
  <si>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</si>
  <si>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</si>
  <si>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</si>
  <si>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</si>
  <si>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</si>
  <si>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</si>
  <si>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</si>
  <si>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</si>
  <si>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</si>
  <si>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</si>
  <si>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</si>
  <si>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</si>
  <si>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</si>
  <si>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</si>
  <si>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</si>
  <si>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</si>
  <si>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</si>
  <si>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</si>
  <si>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</si>
  <si>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</si>
  <si>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</si>
  <si>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</si>
  <si>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</si>
  <si>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</si>
  <si>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</si>
  <si>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</si>
  <si>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</si>
  <si>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</si>
  <si>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</si>
  <si>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</si>
  <si>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</si>
  <si>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</si>
  <si>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</si>
  <si>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</si>
  <si>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</si>
  <si>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</si>
  <si>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</si>
  <si>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</si>
  <si>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</si>
  <si>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</si>
  <si>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</si>
  <si>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</si>
  <si>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</si>
  <si>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</si>
  <si>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</si>
  <si>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</si>
  <si>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</si>
  <si>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</si>
  <si>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</si>
  <si>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</si>
  <si>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</si>
  <si>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</si>
  <si>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</si>
  <si>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</si>
  <si>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</si>
  <si>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</si>
  <si>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</si>
  <si>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</si>
  <si>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</si>
  <si>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</si>
  <si>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</si>
  <si>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</si>
  <si>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</si>
  <si>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</si>
  <si>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</si>
  <si>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</si>
  <si>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</si>
  <si>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</si>
  <si>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</si>
  <si>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</si>
  <si>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</si>
  <si>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</si>
  <si>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</si>
  <si>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</si>
  <si>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</si>
  <si>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</si>
  <si>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</si>
  <si>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</si>
  <si>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</si>
  <si>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</si>
  <si>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</si>
  <si>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</si>
  <si>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</si>
  <si>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</si>
  <si>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</si>
  <si>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</si>
  <si>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</si>
  <si>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</si>
  <si>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</si>
  <si>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</si>
  <si>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</si>
  <si>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</si>
  <si>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</si>
  <si>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</si>
  <si>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</si>
  <si>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</si>
  <si>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</si>
  <si>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</si>
  <si>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</si>
  <si>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</si>
  <si>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</si>
  <si>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</si>
  <si>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</si>
  <si>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</si>
  <si>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</si>
  <si>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</si>
  <si>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</si>
  <si>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</si>
  <si>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</si>
  <si>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</si>
  <si>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</si>
  <si>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</si>
  <si>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</si>
  <si>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</si>
  <si>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</si>
  <si>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</si>
  <si>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</si>
  <si>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</si>
  <si>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</si>
  <si>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</si>
  <si>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</si>
  <si>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</si>
  <si>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</si>
  <si>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</si>
  <si>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</si>
  <si>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</si>
  <si>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</si>
  <si>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</si>
  <si>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</si>
  <si>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</si>
  <si>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</si>
  <si>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</si>
  <si>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</si>
  <si>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</si>
  <si>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</si>
  <si>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</si>
  <si>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</si>
  <si>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</si>
  <si>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</si>
  <si>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</si>
  <si>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</si>
  <si>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</si>
  <si>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</si>
  <si>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</si>
  <si>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</si>
  <si>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</si>
  <si>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</si>
  <si>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</si>
  <si>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</si>
  <si>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</si>
  <si>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</si>
  <si>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</si>
  <si>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</si>
  <si>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</si>
  <si>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</si>
  <si>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</si>
  <si>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</si>
  <si>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</si>
  <si>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</si>
  <si>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</si>
  <si>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</si>
  <si>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</si>
  <si>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</si>
  <si>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</si>
  <si>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</si>
  <si>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</si>
  <si>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</si>
  <si>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</si>
  <si>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</si>
  <si>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</si>
  <si>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</si>
  <si>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</si>
  <si>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</si>
  <si>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</si>
  <si>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</si>
  <si>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</si>
  <si>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</si>
  <si>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</si>
  <si>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</si>
  <si>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</si>
  <si>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</si>
  <si>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</si>
  <si>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</si>
  <si>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</si>
  <si>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</si>
  <si>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</si>
  <si>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</si>
  <si>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</si>
  <si>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</si>
  <si>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</si>
  <si>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</si>
  <si>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</si>
  <si>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</si>
  <si>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</si>
  <si>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</si>
  <si>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</si>
  <si>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</si>
  <si>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</si>
  <si>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</si>
  <si>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</si>
  <si>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</si>
  <si>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</si>
  <si>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</si>
  <si>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</si>
  <si>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</si>
  <si>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</si>
  <si>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</si>
  <si>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</si>
  <si>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</si>
  <si>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</si>
  <si>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</si>
  <si>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</si>
  <si>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</si>
  <si>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</si>
  <si>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</si>
  <si>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</si>
  <si>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</si>
  <si>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</si>
  <si>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</si>
  <si>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</si>
  <si>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</si>
  <si>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</si>
  <si>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</si>
  <si>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</si>
  <si>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</si>
  <si>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</si>
  <si>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</si>
  <si>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</si>
  <si>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</si>
  <si>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</si>
  <si>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</si>
  <si>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</si>
  <si>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</si>
  <si>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</si>
  <si>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</si>
  <si>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</si>
  <si>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</si>
  <si>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</si>
  <si>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</si>
  <si>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</si>
  <si>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</si>
  <si>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</si>
  <si>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</si>
  <si>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</si>
  <si>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</si>
  <si>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</si>
  <si>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</si>
  <si>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</si>
  <si>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</si>
  <si>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</si>
  <si>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</si>
  <si>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</si>
  <si>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</si>
  <si>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</si>
  <si>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</si>
  <si>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</si>
  <si>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</si>
  <si>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</si>
  <si>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</si>
  <si>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</si>
  <si>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</si>
  <si>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</si>
  <si>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</si>
  <si>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</si>
  <si>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</si>
  <si>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</si>
  <si>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</si>
  <si>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</si>
  <si>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</si>
  <si>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</si>
  <si>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</si>
  <si>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</si>
  <si>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</si>
  <si>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</si>
  <si>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</si>
  <si>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</si>
  <si>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</si>
  <si>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</si>
  <si>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</si>
  <si>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</si>
  <si>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</si>
  <si>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</si>
  <si>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</si>
  <si>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</si>
  <si>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</si>
  <si>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</si>
  <si>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</si>
  <si>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</si>
  <si>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</si>
  <si>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</si>
  <si>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</si>
  <si>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</si>
  <si>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</si>
  <si>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</si>
  <si>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</si>
  <si>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</si>
  <si>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</si>
  <si>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</si>
  <si>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</si>
  <si>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</si>
  <si>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</si>
  <si>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</si>
  <si>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</si>
  <si>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</si>
  <si>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</si>
  <si>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</si>
  <si>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</si>
  <si>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</si>
  <si>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</si>
  <si>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</si>
  <si>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</si>
  <si>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</si>
  <si>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</si>
  <si>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</si>
  <si>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</si>
  <si>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</si>
  <si>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</si>
  <si>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</si>
  <si>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</si>
  <si>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</si>
  <si>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</si>
  <si>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</si>
  <si>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</si>
  <si>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</si>
  <si>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</si>
  <si>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</si>
  <si>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</si>
  <si>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</si>
  <si>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</si>
  <si>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</si>
  <si>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</si>
  <si>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</si>
  <si>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</si>
  <si>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</si>
  <si>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</si>
  <si>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</si>
  <si>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</si>
  <si>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</si>
  <si>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</si>
  <si>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</si>
  <si>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</si>
  <si>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</si>
  <si>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</si>
  <si>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</si>
  <si>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</si>
  <si>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</si>
  <si>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</si>
  <si>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</si>
  <si>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</si>
  <si>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</si>
  <si>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</si>
  <si>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</si>
  <si>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</si>
  <si>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</si>
  <si>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</si>
  <si>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</si>
  <si>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</si>
  <si>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</si>
  <si>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</si>
  <si>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</si>
  <si>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</si>
  <si>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</si>
  <si>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</si>
  <si>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</si>
  <si>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</si>
  <si>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</si>
  <si>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</si>
  <si>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</si>
  <si>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</si>
  <si>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</si>
  <si>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</si>
  <si>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</si>
  <si>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</si>
  <si>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</si>
  <si>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</si>
  <si>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</si>
  <si>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</si>
  <si>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</si>
  <si>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</si>
  <si>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</si>
  <si>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</si>
  <si>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</si>
  <si>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</si>
  <si>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</si>
  <si>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</si>
  <si>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</si>
  <si>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</si>
  <si>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</si>
  <si>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</si>
  <si>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</si>
  <si>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</si>
  <si>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</si>
  <si>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</si>
  <si>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</si>
  <si>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</si>
  <si>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</si>
  <si>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</si>
  <si>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</si>
  <si>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</si>
  <si>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</si>
  <si>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</si>
  <si>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</si>
  <si>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</si>
  <si>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</si>
  <si>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</si>
  <si>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</si>
  <si>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</si>
  <si>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</si>
  <si>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</si>
  <si>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</si>
  <si>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</si>
  <si>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</si>
  <si>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</si>
  <si>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</si>
  <si>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</si>
  <si>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</si>
  <si>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</si>
  <si>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</si>
  <si>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</si>
  <si>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</si>
  <si>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</si>
  <si>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</si>
  <si>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</si>
  <si>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</si>
  <si>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</si>
  <si>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</si>
  <si>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</si>
  <si>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</si>
  <si>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</si>
  <si>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</si>
  <si>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</si>
  <si>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</si>
  <si>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</si>
  <si>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</si>
  <si>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</si>
  <si>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</si>
  <si>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</si>
  <si>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</si>
  <si>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</si>
  <si>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</si>
  <si>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</si>
  <si>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</si>
  <si>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</si>
  <si>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</si>
  <si>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</si>
  <si>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</si>
  <si>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</si>
  <si>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</si>
  <si>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</si>
  <si>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</si>
  <si>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</si>
  <si>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</si>
  <si>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</si>
  <si>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</si>
  <si>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</si>
  <si>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</si>
  <si>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</si>
  <si>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</si>
  <si>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</si>
  <si>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</si>
  <si>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</si>
  <si>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</si>
  <si>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</si>
  <si>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</si>
  <si>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</si>
  <si>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</si>
  <si>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</si>
  <si>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</si>
  <si>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</si>
  <si>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</si>
  <si>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</si>
  <si>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</si>
  <si>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</si>
  <si>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</si>
  <si>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</si>
  <si>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</si>
  <si>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</si>
  <si>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</si>
  <si>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</si>
  <si>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</si>
  <si>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</si>
  <si>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</si>
  <si>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</si>
  <si>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</si>
  <si>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</si>
  <si>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</si>
  <si>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</si>
  <si>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</si>
  <si>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</si>
  <si>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</si>
  <si>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</si>
  <si>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</si>
  <si>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</si>
  <si>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</si>
  <si>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</si>
  <si>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</si>
  <si>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</si>
  <si>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</si>
  <si>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</si>
  <si>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</si>
  <si>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</si>
  <si>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</si>
  <si>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</si>
  <si>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</si>
  <si>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</si>
  <si>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</si>
  <si>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</si>
  <si>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</si>
  <si>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</si>
  <si>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</si>
  <si>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</si>
  <si>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</si>
  <si>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</si>
  <si>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</si>
  <si>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</si>
  <si>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</si>
  <si>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</si>
  <si>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</si>
  <si>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</si>
  <si>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</si>
  <si>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</si>
  <si>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</si>
  <si>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</si>
  <si>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</si>
  <si>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</si>
  <si>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</si>
  <si>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</si>
  <si>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</si>
  <si>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</si>
  <si>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</si>
  <si>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</si>
  <si>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</si>
  <si>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</si>
  <si>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</si>
  <si>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</si>
  <si>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</si>
  <si>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</si>
  <si>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</si>
  <si>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</si>
  <si>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</si>
  <si>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</si>
  <si>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</si>
  <si>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</si>
  <si>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</si>
  <si>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</si>
  <si>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</si>
  <si>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</si>
  <si>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</si>
  <si>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</si>
  <si>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</si>
  <si>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</si>
  <si>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</si>
  <si>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</si>
  <si>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</si>
  <si>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</si>
  <si>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</si>
  <si>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</si>
  <si>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</si>
  <si>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</si>
  <si>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</si>
  <si>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</si>
  <si>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</si>
  <si>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</si>
  <si>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</si>
  <si>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</si>
  <si>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</si>
  <si>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</si>
  <si>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</si>
  <si>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</si>
  <si>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</si>
  <si>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</si>
  <si>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</si>
  <si>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</si>
  <si>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</si>
  <si>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</si>
  <si>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</si>
  <si>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</si>
  <si>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</si>
  <si>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</si>
  <si>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</si>
  <si>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</si>
  <si>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</si>
  <si>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</si>
  <si>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</si>
  <si>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</si>
  <si>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</si>
  <si>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</si>
  <si>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</si>
  <si>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</si>
  <si>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</si>
  <si>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</si>
  <si>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</si>
  <si>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</si>
  <si>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</si>
  <si>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</si>
  <si>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</si>
  <si>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</si>
  <si>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</si>
  <si>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</si>
  <si>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</si>
  <si>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</si>
  <si>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</si>
  <si>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</si>
  <si>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</si>
  <si>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</si>
  <si>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</si>
  <si>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</si>
  <si>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</si>
  <si>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</si>
  <si>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</si>
  <si>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</si>
  <si>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</si>
  <si>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</si>
  <si>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</si>
  <si>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</si>
  <si>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</si>
  <si>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</si>
  <si>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</si>
  <si>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</si>
  <si>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</si>
  <si>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</si>
  <si>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</si>
  <si>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</si>
  <si>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</si>
  <si>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</si>
  <si>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</si>
  <si>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</si>
  <si>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</si>
  <si>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</si>
  <si>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</si>
  <si>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</si>
  <si>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</si>
  <si>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</si>
  <si>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</si>
  <si>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</si>
  <si>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</si>
  <si>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</si>
  <si>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</si>
  <si>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</si>
  <si>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</si>
  <si>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</si>
  <si>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</si>
  <si>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</si>
  <si>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</si>
  <si>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</si>
  <si>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</si>
  <si>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</si>
  <si>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</si>
  <si>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</si>
  <si>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</si>
  <si>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</si>
  <si>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</si>
  <si>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</si>
  <si>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</si>
  <si>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</si>
  <si>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</si>
  <si>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</si>
  <si>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</si>
  <si>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</si>
  <si>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</si>
  <si>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</si>
  <si>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</si>
  <si>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</si>
  <si>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</si>
  <si>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</si>
  <si>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</si>
  <si>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</si>
  <si>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</si>
  <si>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</si>
  <si>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</si>
  <si>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</si>
  <si>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</si>
  <si>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</si>
  <si>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</si>
  <si>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</si>
  <si>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</si>
  <si>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</si>
  <si>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</si>
  <si>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</si>
  <si>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</si>
  <si>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</si>
  <si>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</si>
  <si>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</si>
  <si>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</si>
  <si>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</si>
  <si>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</si>
  <si>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</si>
  <si>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</si>
  <si>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</si>
  <si>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</si>
  <si>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</si>
  <si>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</si>
  <si>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</si>
  <si>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</si>
  <si>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</si>
  <si>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</si>
  <si>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</si>
  <si>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</si>
  <si>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</si>
  <si>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</si>
  <si>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</si>
  <si>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</si>
  <si>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</si>
  <si>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</si>
  <si>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</si>
  <si>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</si>
  <si>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</si>
  <si>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</si>
  <si>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</si>
  <si>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</si>
  <si>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</si>
  <si>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</si>
  <si>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</si>
  <si>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</si>
  <si>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</si>
  <si>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</si>
  <si>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</si>
  <si>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</si>
  <si>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</si>
  <si>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</si>
  <si>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</si>
  <si>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</si>
  <si>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</si>
  <si>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</si>
  <si>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</si>
  <si>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</si>
  <si>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</si>
  <si>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</si>
  <si>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</si>
  <si>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</si>
  <si>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</si>
  <si>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</si>
  <si>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</si>
  <si>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</si>
  <si>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</si>
  <si>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</si>
  <si>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</si>
  <si>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</si>
  <si>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</si>
  <si>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</si>
  <si>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</si>
  <si>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</si>
  <si>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</si>
  <si>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</si>
  <si>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</si>
  <si>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</si>
  <si>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</si>
  <si>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</si>
  <si>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</si>
  <si>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</si>
  <si>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</si>
  <si>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</si>
  <si>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</si>
  <si>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</si>
  <si>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</si>
  <si>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</si>
  <si>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</si>
  <si>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</si>
  <si>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</si>
  <si>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</si>
  <si>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</si>
  <si>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</si>
  <si>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</si>
  <si>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</si>
  <si>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</si>
  <si>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</si>
  <si>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</si>
  <si>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</si>
  <si>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</si>
  <si>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</si>
  <si>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</si>
  <si>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</si>
  <si>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</si>
  <si>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</si>
  <si>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</si>
  <si>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</si>
  <si>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</si>
  <si>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</si>
  <si>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</si>
  <si>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</si>
  <si>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</si>
  <si>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</si>
  <si>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</si>
  <si>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</si>
  <si>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</si>
  <si>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</si>
  <si>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</si>
  <si>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</si>
  <si>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</si>
  <si>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</si>
  <si>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</si>
  <si>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</si>
  <si>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</si>
  <si>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</si>
  <si>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</si>
  <si>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</si>
  <si>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</si>
  <si>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</si>
  <si>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</si>
  <si>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</si>
  <si>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</si>
  <si>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</si>
  <si>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</si>
  <si>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</si>
  <si>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</si>
  <si>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</si>
  <si>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</si>
  <si>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</si>
  <si>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</si>
  <si>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</si>
  <si>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</si>
  <si>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</si>
  <si>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</si>
  <si>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</si>
  <si>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</si>
  <si>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</si>
  <si>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</si>
  <si>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</si>
  <si>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</si>
  <si>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</si>
  <si>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</si>
  <si>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</si>
  <si>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</si>
  <si>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</si>
  <si>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</si>
  <si>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</si>
  <si>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</si>
  <si>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</si>
  <si>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</si>
  <si>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</si>
  <si>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</si>
  <si>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</si>
  <si>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</si>
  <si>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</si>
  <si>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</si>
  <si>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</si>
  <si>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</si>
  <si>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</si>
  <si>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</si>
  <si>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</si>
  <si>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</si>
  <si>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</si>
  <si>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</si>
  <si>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</si>
  <si>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</si>
  <si>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</si>
  <si>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</si>
  <si>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</si>
  <si>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</si>
  <si>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</si>
  <si>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</si>
  <si>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</si>
  <si>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</si>
  <si>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</si>
  <si>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</si>
  <si>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</si>
  <si>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</si>
  <si>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</si>
  <si>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</si>
  <si>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</si>
  <si>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</si>
  <si>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</si>
  <si>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</si>
  <si>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</si>
  <si>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</si>
  <si>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</si>
  <si>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</si>
  <si>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</si>
  <si>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</si>
  <si>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</si>
  <si>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</si>
  <si>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</si>
  <si>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</si>
  <si>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</si>
  <si>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</si>
  <si>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</si>
  <si>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</si>
  <si>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</si>
  <si>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</si>
  <si>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</si>
  <si>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</si>
  <si>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</si>
  <si>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</si>
  <si>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</si>
  <si>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</si>
  <si>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</si>
  <si>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</si>
  <si>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</si>
  <si>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</si>
  <si>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</si>
  <si>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</si>
  <si>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</si>
  <si>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</si>
  <si>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</si>
  <si>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</si>
  <si>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</si>
  <si>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</si>
  <si>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</si>
  <si>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</si>
  <si>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</si>
  <si>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</si>
  <si>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</si>
  <si>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</si>
  <si>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</si>
  <si>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</si>
  <si>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</si>
  <si>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</si>
  <si>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</si>
  <si>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</si>
  <si>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</si>
  <si>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</si>
  <si>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</si>
  <si>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</si>
  <si>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</si>
  <si>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</si>
  <si>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</si>
  <si>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</si>
  <si>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</si>
  <si>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</si>
  <si>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</si>
  <si>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</si>
  <si>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</si>
  <si>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</si>
  <si>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</si>
  <si>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</si>
  <si>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</si>
  <si>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</si>
  <si>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</si>
  <si>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</si>
  <si>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</si>
  <si>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</si>
  <si>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</si>
  <si>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</si>
  <si>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</si>
  <si>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</si>
  <si>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</si>
  <si>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</si>
  <si>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</si>
  <si>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</si>
  <si>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</si>
  <si>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</si>
  <si>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</si>
  <si>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</si>
  <si>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</si>
  <si>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</si>
  <si>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</si>
  <si>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</si>
  <si>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</si>
  <si>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</si>
  <si>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</si>
  <si>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</si>
  <si>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</si>
  <si>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</si>
  <si>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</si>
  <si>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</si>
  <si>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</si>
  <si>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</si>
  <si>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</si>
  <si>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</si>
  <si>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</si>
  <si>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</si>
  <si>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</si>
  <si>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</si>
  <si>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</si>
  <si>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</si>
  <si>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</si>
  <si>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</si>
  <si>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</si>
  <si>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</si>
  <si>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</si>
  <si>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</si>
  <si>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</si>
  <si>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</si>
  <si>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</si>
  <si>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</si>
  <si>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</si>
  <si>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</si>
  <si>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</si>
  <si>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</si>
  <si>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</si>
  <si>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</si>
  <si>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</si>
  <si>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</si>
  <si>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</si>
  <si>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</si>
  <si>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</si>
  <si>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</si>
  <si>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</si>
  <si>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</si>
  <si>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</si>
  <si>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</si>
  <si>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</si>
  <si>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</si>
  <si>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</si>
  <si>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</si>
  <si>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</si>
  <si>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</si>
  <si>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</si>
  <si>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</si>
  <si>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</si>
  <si>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</si>
  <si>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</si>
  <si>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</si>
  <si>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</si>
  <si>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</si>
  <si>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</si>
  <si>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</si>
  <si>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</si>
  <si>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</si>
  <si>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</si>
  <si>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</si>
  <si>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</si>
  <si>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</si>
  <si>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</si>
  <si>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</si>
  <si>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</si>
  <si>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</si>
  <si>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</si>
  <si>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</si>
  <si>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</si>
  <si>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</si>
  <si>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</si>
  <si>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</si>
  <si>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</si>
  <si>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</si>
  <si>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</si>
  <si>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</si>
  <si>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</si>
  <si>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</si>
  <si>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</si>
  <si>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</si>
  <si>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</si>
  <si>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</si>
  <si>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</si>
  <si>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</si>
  <si>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</si>
  <si>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</si>
  <si>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</si>
  <si>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</si>
  <si>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</si>
  <si>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</si>
  <si>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</si>
  <si>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</si>
  <si>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</si>
  <si>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</si>
  <si>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</si>
  <si>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</si>
  <si>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</si>
  <si>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</si>
  <si>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</si>
  <si>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</si>
  <si>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</si>
  <si>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</si>
  <si>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</si>
  <si>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</si>
  <si>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</si>
  <si>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</si>
  <si>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</si>
  <si>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</si>
  <si>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</si>
  <si>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</si>
  <si>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</si>
  <si>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</si>
  <si>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</si>
  <si>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</si>
  <si>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</si>
  <si>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</si>
  <si>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</si>
  <si>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</si>
  <si>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</si>
  <si>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</si>
  <si>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</si>
  <si>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</si>
  <si>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</si>
  <si>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</si>
  <si>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</si>
  <si>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</si>
  <si>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</si>
  <si>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</si>
  <si>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</si>
  <si>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</si>
  <si>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</si>
  <si>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</si>
  <si>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</si>
  <si>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</si>
  <si>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</si>
  <si>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</si>
  <si>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</si>
  <si>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</si>
  <si>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</si>
  <si>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</si>
  <si>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</si>
  <si>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</si>
  <si>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</si>
  <si>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</si>
  <si>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</si>
  <si>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</si>
  <si>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</si>
  <si>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</si>
  <si>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</si>
  <si>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</si>
  <si>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</si>
  <si>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</si>
  <si>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</si>
  <si>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</si>
  <si>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</si>
  <si>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</si>
  <si>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</si>
  <si>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</si>
  <si>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</si>
  <si>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</si>
  <si>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</si>
  <si>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</si>
  <si>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</si>
  <si>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</si>
  <si>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</si>
  <si>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</si>
  <si>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</si>
  <si>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</si>
  <si>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</si>
  <si>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</si>
  <si>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</si>
  <si>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</si>
  <si>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</si>
  <si>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</si>
  <si>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</si>
  <si>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</si>
  <si>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</si>
  <si>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</si>
  <si>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</si>
  <si>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</si>
  <si>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</si>
  <si>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</si>
  <si>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</si>
  <si>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</si>
  <si>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</si>
  <si>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</si>
  <si>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</si>
  <si>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</si>
  <si>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</si>
  <si>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</si>
  <si>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</si>
  <si>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</si>
  <si>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</si>
  <si>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</si>
  <si>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</si>
  <si>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</si>
  <si>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</si>
  <si>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</si>
  <si>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</si>
  <si>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</si>
  <si>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</si>
  <si>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</si>
  <si>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</si>
  <si>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</si>
  <si>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</si>
  <si>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</si>
  <si>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</si>
  <si>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</si>
  <si>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</si>
  <si>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</si>
  <si>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</si>
  <si>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</si>
  <si>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</si>
  <si>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</si>
  <si>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</si>
  <si>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</si>
  <si>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</si>
  <si>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</si>
  <si>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</si>
  <si>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</si>
  <si>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</si>
  <si>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</si>
  <si>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</si>
  <si>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</si>
  <si>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</si>
  <si>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</si>
  <si>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</si>
  <si>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</si>
  <si>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</si>
  <si>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</si>
  <si>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</si>
  <si>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</si>
  <si>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</si>
  <si>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</si>
  <si>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</si>
  <si>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</si>
  <si>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</si>
  <si>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</si>
  <si>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</si>
  <si>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</si>
  <si>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</si>
  <si>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</si>
  <si>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</si>
  <si>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</si>
  <si>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</si>
  <si>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</si>
  <si>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</si>
  <si>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</si>
  <si>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</si>
  <si>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</si>
  <si>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</si>
  <si>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</si>
  <si>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</si>
  <si>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</si>
  <si>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</si>
  <si>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</si>
  <si>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</si>
  <si>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</si>
  <si>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</si>
  <si>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</si>
  <si>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</si>
  <si>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</si>
  <si>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</si>
  <si>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</si>
  <si>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</si>
  <si>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</si>
  <si>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</si>
  <si>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</si>
  <si>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</si>
  <si>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</si>
  <si>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</si>
  <si>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</si>
  <si>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</si>
  <si>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</si>
  <si>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</si>
  <si>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</si>
  <si>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</si>
  <si>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</si>
  <si>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</si>
  <si>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</si>
  <si>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</si>
  <si>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</si>
  <si>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</si>
  <si>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</si>
  <si>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</si>
  <si>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</si>
  <si>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</si>
  <si>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</si>
  <si>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</si>
  <si>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</si>
  <si>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</si>
  <si>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</si>
  <si>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</si>
  <si>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</si>
  <si>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</si>
  <si>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</si>
  <si>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</si>
  <si>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</si>
  <si>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</si>
  <si>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</si>
  <si>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</si>
  <si>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</si>
  <si>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</si>
  <si>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</si>
  <si>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</si>
  <si>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</si>
  <si>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</si>
  <si>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</si>
  <si>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</si>
  <si>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</si>
  <si>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</si>
  <si>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</si>
  <si>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</si>
  <si>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</si>
  <si>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</si>
  <si>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</si>
  <si>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</si>
  <si>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</si>
  <si>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</si>
  <si>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</si>
  <si>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</si>
  <si>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</si>
  <si>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</si>
  <si>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</si>
  <si>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</si>
  <si>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</si>
  <si>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</si>
  <si>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</si>
  <si>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</si>
  <si>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</si>
  <si>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</si>
  <si>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</si>
  <si>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</si>
  <si>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</si>
  <si>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</si>
  <si>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</si>
  <si>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</si>
  <si>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</si>
  <si>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</si>
  <si>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</si>
  <si>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</si>
  <si>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</si>
  <si>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</si>
  <si>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</si>
  <si>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</si>
  <si>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</si>
  <si>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</si>
  <si>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</si>
  <si>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</si>
  <si>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</si>
  <si>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</si>
  <si>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</si>
  <si>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</si>
  <si>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</si>
  <si>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</si>
  <si>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</si>
  <si>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</si>
  <si>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</si>
  <si>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</si>
  <si>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</si>
  <si>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</si>
  <si>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</si>
  <si>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</si>
  <si>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</si>
  <si>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</si>
  <si>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</si>
  <si>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</si>
  <si>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</si>
  <si>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</si>
  <si>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</si>
  <si>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</si>
  <si>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</si>
  <si>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</si>
  <si>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</si>
  <si>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</si>
  <si>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</si>
  <si>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</si>
  <si>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</si>
  <si>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</si>
  <si>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</si>
  <si>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</si>
  <si>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</si>
  <si>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</si>
  <si>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</si>
  <si>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</si>
  <si>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</si>
  <si>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</si>
  <si>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</si>
  <si>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</si>
  <si>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</si>
  <si>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</si>
  <si>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</si>
  <si>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</si>
  <si>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</si>
  <si>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</si>
  <si>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</si>
  <si>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</si>
  <si>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</si>
  <si>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</si>
  <si>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</si>
  <si>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</si>
  <si>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</si>
  <si>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</si>
  <si>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</si>
  <si>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</si>
  <si>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</si>
  <si>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</si>
  <si>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</si>
  <si>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</si>
  <si>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</si>
  <si>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</si>
  <si>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</si>
  <si>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</si>
  <si>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</si>
  <si>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</si>
  <si>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</si>
  <si>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</si>
  <si>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</si>
  <si>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</si>
  <si>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</si>
  <si>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</si>
  <si>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</si>
  <si>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</si>
  <si>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</si>
  <si>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</si>
  <si>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</si>
  <si>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</si>
  <si>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</si>
  <si>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</si>
  <si>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</si>
  <si>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</si>
  <si>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</si>
  <si>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</si>
  <si>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</si>
  <si>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</si>
  <si>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</si>
  <si>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</si>
  <si>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</si>
  <si>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</si>
  <si>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</si>
  <si>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</si>
  <si>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</si>
  <si>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</si>
  <si>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</si>
  <si>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</si>
  <si>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</si>
  <si>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</si>
  <si>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</si>
  <si>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</si>
  <si>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</si>
  <si>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</si>
  <si>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</si>
  <si>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</si>
  <si>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</si>
  <si>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</si>
  <si>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</si>
  <si>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</si>
  <si>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</si>
  <si>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</si>
  <si>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</si>
  <si>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</si>
  <si>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</si>
  <si>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</si>
  <si>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</si>
  <si>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</si>
  <si>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</si>
  <si>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</si>
  <si>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</si>
  <si>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</si>
  <si>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</si>
  <si>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</si>
  <si>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</si>
  <si>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</si>
  <si>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</si>
  <si>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</si>
  <si>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</si>
  <si>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</si>
  <si>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</si>
  <si>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</si>
  <si>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</si>
  <si>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</si>
  <si>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</si>
  <si>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</si>
  <si>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</si>
  <si>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</si>
  <si>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</si>
  <si>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</si>
  <si>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</si>
  <si>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</si>
  <si>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</si>
  <si>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</si>
  <si>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</si>
  <si>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</si>
  <si>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</si>
  <si>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</si>
  <si>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</si>
  <si>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</si>
  <si>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</si>
  <si>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</si>
  <si>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</si>
  <si>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</si>
  <si>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</si>
  <si>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</si>
  <si>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</si>
  <si>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</si>
  <si>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</si>
  <si>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</si>
  <si>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</si>
  <si>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</si>
  <si>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</si>
  <si>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</si>
  <si>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</si>
  <si>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</si>
  <si>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</si>
  <si>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</si>
  <si>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</si>
  <si>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</si>
  <si>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</si>
  <si>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</si>
  <si>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</si>
  <si>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</si>
  <si>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</si>
  <si>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</si>
  <si>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</si>
  <si>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</si>
  <si>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</si>
  <si>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</si>
  <si>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</si>
  <si>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</si>
  <si>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</si>
  <si>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</si>
  <si>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</si>
  <si>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</si>
  <si>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</si>
  <si>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</si>
  <si>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</si>
  <si>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</si>
  <si>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</si>
  <si>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</si>
  <si>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</si>
  <si>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</si>
  <si>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</si>
  <si>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</si>
  <si>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</si>
  <si>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</si>
  <si>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</si>
  <si>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</si>
  <si>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</si>
  <si>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</si>
  <si>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</si>
  <si>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</si>
  <si>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</si>
  <si>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</si>
  <si>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</si>
  <si>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</si>
  <si>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</si>
  <si>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</si>
  <si>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</si>
  <si>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</si>
  <si>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</si>
  <si>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</si>
  <si>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</si>
  <si>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</si>
  <si>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</si>
  <si>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</si>
  <si>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</si>
  <si>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</si>
  <si>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</si>
  <si>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</si>
  <si>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</si>
  <si>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</si>
  <si>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</si>
  <si>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</si>
  <si>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</si>
  <si>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</si>
  <si>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</si>
  <si>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</si>
  <si>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</si>
  <si>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</si>
  <si>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</si>
  <si>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</si>
  <si>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</si>
  <si>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</si>
  <si>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</si>
  <si>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</si>
  <si>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</si>
  <si>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</si>
  <si>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</si>
  <si>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</si>
  <si>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</si>
  <si>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</si>
  <si>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</si>
  <si>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</si>
  <si>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</si>
  <si>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</si>
  <si>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</si>
  <si>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</si>
  <si>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</si>
  <si>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</si>
  <si>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</si>
  <si>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</si>
  <si>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</si>
  <si>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</si>
  <si>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</si>
  <si>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</si>
  <si>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</si>
  <si>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</si>
  <si>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</si>
  <si>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</si>
  <si>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</si>
  <si>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</si>
  <si>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</si>
  <si>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</si>
  <si>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</si>
  <si>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</si>
  <si>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</si>
  <si>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</si>
  <si>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</si>
  <si>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</si>
  <si>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</si>
  <si>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</si>
  <si>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</si>
  <si>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</si>
  <si>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</si>
  <si>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</si>
  <si>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</si>
  <si>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</si>
  <si>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</si>
  <si>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</si>
  <si>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</si>
  <si>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</si>
  <si>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</si>
  <si>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</si>
  <si>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</si>
  <si>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</si>
  <si>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</si>
  <si>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</si>
  <si>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</si>
  <si>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</si>
  <si>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</si>
  <si>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</si>
  <si>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</si>
  <si>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</si>
  <si>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</si>
  <si>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</si>
  <si>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</si>
  <si>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</si>
  <si>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</si>
  <si>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</si>
  <si>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</si>
  <si>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</si>
  <si>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</si>
  <si>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</si>
  <si>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</si>
  <si>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</si>
  <si>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</si>
  <si>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</si>
  <si>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</si>
  <si>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</si>
  <si>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</si>
  <si>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</si>
  <si>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</si>
  <si>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</si>
  <si>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</si>
  <si>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</si>
  <si>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</si>
  <si>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</si>
  <si>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</si>
  <si>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</si>
  <si>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</si>
  <si>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</si>
  <si>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</si>
  <si>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</si>
  <si>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</si>
  <si>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</si>
  <si>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</si>
  <si>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</si>
  <si>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</si>
  <si>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</si>
  <si>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</si>
  <si>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</si>
  <si>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</si>
  <si>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</si>
  <si>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</si>
  <si>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</si>
  <si>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</si>
  <si>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</si>
  <si>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</si>
  <si>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</si>
  <si>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</si>
  <si>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</si>
  <si>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</si>
  <si>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</si>
  <si>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</si>
  <si>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</si>
  <si>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</si>
  <si>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</si>
  <si>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</si>
  <si>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</si>
  <si>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</si>
  <si>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</si>
  <si>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</si>
  <si>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</si>
  <si>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</si>
  <si>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</si>
  <si>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</si>
  <si>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</si>
  <si>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</si>
  <si>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</si>
  <si>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</si>
  <si>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</si>
  <si>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</si>
  <si>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</si>
  <si>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</si>
  <si>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</si>
  <si>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</si>
  <si>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</si>
  <si>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</si>
  <si>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</si>
  <si>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</si>
  <si>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</si>
  <si>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</si>
  <si>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</si>
  <si>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</si>
  <si>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</si>
  <si>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</si>
  <si>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</si>
  <si>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</si>
  <si>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</si>
  <si>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</si>
  <si>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</si>
  <si>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</si>
  <si>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</si>
  <si>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</si>
  <si>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</si>
  <si>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</si>
  <si>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</si>
  <si>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</si>
  <si>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</si>
  <si>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</si>
  <si>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</si>
  <si>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</si>
  <si>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</si>
  <si>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</si>
  <si>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</si>
  <si>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</si>
  <si>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</si>
  <si>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</si>
  <si>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</si>
  <si>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</si>
  <si>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</si>
  <si>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</si>
  <si>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</si>
  <si>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</si>
  <si>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</si>
  <si>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</si>
  <si>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</si>
  <si>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</si>
  <si>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</si>
  <si>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</si>
  <si>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</si>
  <si>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</si>
  <si>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</si>
  <si>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</si>
  <si>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</si>
  <si>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</si>
  <si>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</si>
  <si>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</si>
  <si>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</si>
  <si>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</si>
  <si>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</si>
  <si>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</si>
  <si>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</si>
  <si>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</si>
  <si>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</si>
  <si>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</si>
  <si>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</si>
  <si>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</si>
  <si>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</si>
  <si>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</si>
  <si>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</si>
  <si>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</si>
  <si>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</si>
  <si>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</si>
  <si>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</si>
  <si>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</si>
  <si>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</si>
  <si>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</si>
  <si>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</si>
  <si>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</si>
  <si>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</si>
  <si>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</si>
  <si>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</si>
  <si>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</si>
  <si>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</si>
  <si>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</si>
  <si>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</si>
  <si>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</si>
  <si>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</si>
  <si>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</si>
  <si>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</si>
  <si>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</si>
  <si>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</si>
  <si>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</si>
  <si>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</si>
  <si>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</si>
  <si>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</si>
  <si>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</si>
  <si>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</si>
  <si>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</si>
  <si>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</si>
  <si>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</si>
  <si>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</si>
  <si>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</si>
  <si>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</si>
  <si>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</si>
  <si>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</si>
  <si>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</si>
  <si>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</si>
  <si>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</si>
  <si>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</si>
  <si>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</si>
  <si>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</si>
  <si>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</si>
  <si>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</si>
  <si>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</si>
  <si>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</si>
  <si>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</si>
  <si>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</si>
  <si>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</si>
  <si>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</si>
  <si>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</si>
  <si>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</si>
  <si>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</si>
  <si>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</si>
  <si>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</si>
  <si>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</si>
  <si>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</si>
  <si>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</si>
  <si>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</si>
  <si>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</si>
  <si>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</si>
  <si>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</si>
  <si>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</si>
  <si>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</si>
  <si>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</si>
  <si>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</si>
  <si>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</si>
  <si>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</si>
  <si>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</si>
  <si>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</si>
  <si>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</si>
  <si>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</si>
  <si>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</si>
  <si>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</si>
  <si>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</si>
  <si>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</si>
  <si>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</si>
  <si>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</si>
  <si>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</si>
  <si>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</si>
  <si>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</si>
  <si>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</si>
  <si>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</si>
  <si>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</si>
  <si>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</si>
  <si>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</si>
  <si>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</si>
  <si>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</si>
  <si>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</si>
  <si>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</si>
  <si>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</si>
  <si>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</si>
  <si>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</si>
  <si>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</si>
  <si>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</si>
  <si>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</si>
  <si>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</si>
  <si>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</si>
  <si>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</si>
  <si>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</si>
  <si>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</si>
  <si>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</si>
  <si>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</si>
  <si>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</si>
  <si>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</si>
  <si>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</si>
  <si>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</si>
  <si>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</si>
  <si>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</si>
  <si>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</si>
  <si>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</si>
  <si>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</si>
  <si>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</si>
  <si>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</si>
  <si>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</si>
  <si>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</si>
  <si>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</si>
  <si>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</si>
  <si>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</si>
  <si>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</si>
  <si>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</si>
  <si>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</si>
  <si>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</si>
  <si>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</si>
  <si>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</si>
  <si>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</si>
  <si>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</si>
  <si>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</si>
  <si>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</si>
  <si>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</si>
  <si>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</si>
  <si>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</si>
  <si>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</si>
  <si>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</si>
  <si>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</si>
  <si>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</si>
  <si>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</si>
  <si>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</si>
  <si>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</si>
  <si>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</si>
  <si>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</si>
  <si>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</si>
  <si>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</si>
  <si>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</si>
  <si>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</si>
  <si>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</si>
  <si>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</si>
  <si>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</si>
  <si>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</si>
  <si>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</si>
  <si>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</si>
  <si>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</si>
  <si>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</si>
  <si>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</si>
  <si>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</si>
  <si>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</si>
  <si>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</si>
  <si>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</si>
  <si>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</si>
  <si>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</si>
  <si>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</si>
  <si>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</si>
  <si>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</si>
  <si>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</si>
  <si>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</si>
  <si>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</si>
  <si>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</si>
  <si>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</si>
  <si>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</si>
  <si>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</si>
  <si>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</si>
  <si>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</si>
  <si>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</si>
  <si>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</si>
  <si>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</si>
  <si>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</si>
  <si>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</si>
  <si>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</si>
  <si>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</si>
  <si>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</si>
  <si>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</si>
  <si>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</si>
  <si>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</si>
  <si>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</si>
  <si>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</si>
  <si>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</si>
  <si>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</si>
  <si>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</si>
  <si>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</si>
  <si>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</si>
  <si>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</si>
  <si>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</si>
  <si>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</si>
  <si>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</si>
  <si>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</si>
  <si>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</si>
  <si>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</si>
  <si>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</si>
  <si>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</si>
  <si>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</si>
  <si>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</si>
  <si>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</si>
  <si>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</si>
  <si>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</si>
  <si>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</si>
  <si>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</si>
  <si>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</si>
  <si>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</si>
  <si>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</si>
  <si>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</si>
  <si>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</si>
  <si>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</si>
  <si>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</si>
  <si>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</si>
  <si>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</si>
  <si>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</si>
  <si>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</si>
  <si>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</si>
  <si>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</si>
  <si>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</si>
  <si>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</si>
  <si>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</si>
  <si>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</si>
  <si>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</si>
  <si>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</si>
  <si>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</si>
  <si>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</si>
  <si>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</si>
  <si>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</si>
  <si>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</si>
  <si>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</si>
  <si>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</si>
  <si>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</si>
  <si>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</si>
  <si>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</si>
  <si>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</si>
  <si>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</si>
  <si>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</si>
  <si>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</si>
  <si>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</si>
  <si>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</si>
  <si>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</si>
  <si>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</si>
  <si>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</si>
  <si>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</si>
  <si>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</si>
  <si>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</si>
  <si>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</si>
  <si>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</si>
  <si>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</si>
  <si>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</si>
  <si>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</si>
  <si>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</si>
  <si>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</si>
  <si>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</si>
  <si>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</si>
  <si>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</si>
  <si>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</si>
  <si>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</si>
  <si>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</si>
  <si>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</si>
  <si>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</si>
  <si>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</si>
  <si>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</si>
  <si>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</si>
  <si>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</si>
  <si>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</si>
  <si>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</si>
  <si>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</si>
  <si>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</si>
  <si>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</si>
  <si>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</si>
  <si>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</si>
  <si>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</si>
  <si>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</si>
  <si>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</si>
  <si>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</si>
  <si>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</si>
  <si>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</si>
  <si>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</si>
  <si>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</si>
  <si>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</si>
  <si>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</si>
  <si>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</si>
  <si>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</si>
  <si>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</si>
  <si>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</si>
  <si>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</si>
  <si>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</si>
  <si>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</si>
  <si>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</si>
  <si>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</si>
  <si>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</si>
  <si>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</si>
  <si>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</si>
  <si>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</si>
  <si>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</si>
  <si>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</si>
  <si>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</si>
  <si>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</si>
  <si>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</si>
  <si>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</si>
  <si>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</si>
  <si>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</si>
  <si>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</si>
  <si>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</si>
  <si>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</si>
  <si>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</si>
  <si>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</si>
  <si>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</si>
  <si>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</si>
  <si>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</si>
  <si>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</si>
  <si>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</si>
  <si>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</si>
  <si>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</si>
  <si>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</si>
  <si>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</si>
  <si>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</si>
  <si>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</si>
  <si>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</si>
  <si>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</si>
  <si>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</si>
  <si>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</si>
  <si>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</si>
  <si>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</si>
  <si>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</si>
  <si>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</si>
  <si>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</si>
  <si>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</si>
  <si>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</si>
  <si>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</si>
  <si>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</si>
  <si>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</si>
  <si>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</si>
  <si>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</si>
  <si>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</si>
  <si>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</si>
  <si>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</si>
  <si>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</si>
  <si>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</si>
  <si>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</si>
  <si>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</si>
  <si>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</si>
  <si>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</si>
  <si>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</si>
  <si>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</si>
  <si>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</si>
  <si>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</si>
  <si>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</si>
  <si>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</si>
  <si>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</si>
  <si>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</si>
  <si>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</si>
  <si>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</si>
  <si>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</si>
  <si>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</si>
  <si>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</si>
  <si>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</si>
  <si>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</si>
  <si>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</si>
  <si>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</si>
  <si>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</si>
  <si>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</si>
  <si>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</si>
  <si>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</si>
  <si>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</si>
  <si>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</si>
  <si>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</si>
  <si>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</si>
  <si>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</si>
  <si>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</si>
  <si>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</si>
  <si>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</si>
  <si>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</si>
  <si>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</si>
  <si>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</si>
  <si>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</si>
  <si>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</si>
  <si>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</si>
  <si>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</si>
  <si>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</si>
  <si>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</si>
  <si>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</si>
  <si>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</si>
  <si>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</si>
  <si>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</si>
  <si>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</si>
  <si>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</si>
  <si>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</si>
  <si>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</si>
  <si>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</si>
  <si>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</si>
  <si>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</si>
  <si>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</si>
  <si>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</si>
  <si>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</si>
  <si>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</si>
  <si>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</si>
  <si>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</si>
  <si>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</si>
  <si>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</si>
  <si>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</si>
  <si>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</si>
  <si>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</si>
  <si>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</si>
  <si>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</si>
  <si>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</si>
  <si>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</si>
  <si>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</si>
  <si>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</si>
  <si>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</si>
  <si>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</si>
  <si>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</si>
  <si>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</si>
  <si>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</si>
  <si>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</si>
  <si>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</si>
  <si>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</si>
  <si>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</si>
  <si>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</si>
  <si>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</si>
  <si>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</si>
  <si>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</si>
  <si>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</si>
  <si>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</si>
  <si>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</si>
  <si>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</si>
  <si>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</si>
  <si>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</si>
  <si>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</si>
  <si>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</si>
  <si>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</si>
  <si>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</si>
  <si>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</si>
  <si>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</si>
  <si>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</si>
  <si>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</si>
  <si>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</si>
  <si>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</si>
  <si>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</si>
  <si>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</si>
  <si>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</si>
  <si>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</si>
  <si>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</si>
  <si>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</si>
  <si>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</si>
  <si>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</si>
  <si>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</si>
  <si>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</si>
  <si>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</si>
  <si>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</si>
  <si>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</si>
  <si>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</si>
  <si>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</si>
  <si>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</si>
  <si>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</si>
  <si>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</si>
  <si>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</si>
  <si>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</si>
  <si>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</si>
  <si>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</si>
  <si>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</si>
  <si>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</si>
  <si>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</si>
  <si>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</si>
  <si>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</si>
  <si>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</si>
  <si>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</si>
  <si>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</si>
  <si>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</si>
  <si>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</si>
  <si>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</si>
  <si>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</si>
  <si>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</si>
  <si>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</si>
  <si>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</si>
  <si>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</si>
  <si>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</si>
  <si>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</si>
  <si>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</si>
  <si>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</si>
  <si>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</si>
  <si>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</si>
  <si>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</si>
  <si>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</si>
  <si>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</si>
  <si>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</si>
  <si>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</si>
  <si>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</si>
  <si>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</si>
  <si>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</si>
  <si>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</si>
  <si>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</si>
  <si>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</si>
  <si>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</si>
  <si>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</si>
  <si>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</si>
  <si>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</si>
  <si>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</si>
  <si>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</si>
  <si>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</si>
  <si>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</si>
  <si>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</si>
  <si>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</si>
  <si>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</si>
  <si>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</si>
  <si>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</si>
  <si>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</si>
  <si>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</si>
  <si>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</si>
  <si>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</si>
  <si>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</si>
  <si>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</si>
  <si>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</si>
  <si>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</si>
  <si>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</si>
  <si>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</si>
  <si>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</si>
  <si>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</si>
  <si>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</si>
  <si>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</si>
  <si>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</si>
  <si>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</si>
  <si>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</si>
  <si>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</si>
  <si>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</si>
  <si>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</si>
  <si>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</si>
  <si>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</si>
  <si>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</si>
  <si>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</si>
  <si>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</si>
  <si>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</si>
  <si>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</si>
  <si>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</si>
  <si>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</si>
  <si>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</si>
  <si>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</si>
  <si>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</si>
  <si>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</si>
  <si>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</si>
  <si>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</si>
  <si>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</si>
  <si>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</si>
  <si>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</si>
  <si>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</si>
  <si>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</si>
  <si>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</si>
  <si>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</si>
  <si>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</si>
  <si>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</si>
  <si>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</si>
  <si>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</si>
  <si>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</si>
  <si>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</si>
  <si>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</si>
  <si>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</si>
  <si>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</si>
  <si>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</si>
  <si>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</si>
  <si>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</si>
  <si>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</si>
  <si>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</si>
  <si>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</si>
  <si>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</si>
  <si>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</si>
  <si>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</si>
  <si>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</si>
  <si>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</si>
  <si>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</si>
  <si>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</si>
  <si>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</si>
  <si>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</si>
  <si>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</si>
  <si>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</si>
  <si>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</si>
  <si>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</si>
  <si>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</si>
  <si>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</si>
  <si>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</si>
  <si>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</si>
  <si>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</si>
  <si>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</si>
  <si>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</si>
  <si>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</si>
  <si>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</si>
  <si>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</si>
  <si>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</si>
  <si>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</si>
  <si>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</si>
  <si>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</si>
  <si>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</si>
  <si>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</si>
  <si>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</si>
  <si>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</si>
  <si>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</si>
  <si>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</si>
  <si>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</si>
  <si>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</si>
  <si>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</si>
  <si>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</si>
  <si>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</si>
  <si>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</si>
  <si>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</si>
  <si>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</si>
  <si>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</si>
  <si>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</si>
  <si>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</si>
  <si>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</si>
  <si>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</si>
  <si>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</si>
  <si>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</si>
  <si>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</si>
  <si>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</si>
  <si>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</si>
  <si>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</si>
  <si>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</si>
  <si>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</si>
  <si>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</si>
  <si>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</si>
  <si>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</si>
  <si>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</si>
  <si>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</si>
  <si>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</si>
  <si>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</si>
  <si>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</si>
  <si>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</si>
  <si>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</si>
  <si>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</si>
  <si>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</si>
  <si>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</si>
  <si>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</si>
  <si>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</si>
  <si>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</si>
  <si>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</si>
  <si>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</si>
  <si>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</si>
  <si>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</si>
  <si>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</si>
  <si>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</si>
  <si>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</si>
  <si>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</si>
  <si>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</si>
  <si>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</si>
  <si>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</si>
  <si>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</si>
  <si>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</si>
  <si>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</si>
  <si>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</si>
  <si>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</si>
  <si>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</si>
  <si>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</si>
  <si>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</si>
  <si>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</si>
  <si>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</si>
  <si>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</si>
  <si>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</si>
  <si>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</si>
  <si>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</si>
  <si>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</si>
  <si>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</si>
  <si>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</si>
  <si>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</si>
  <si>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</si>
  <si>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</si>
  <si>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</si>
  <si>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</si>
  <si>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</si>
  <si>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</si>
  <si>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</si>
  <si>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</si>
  <si>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</si>
  <si>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</si>
  <si>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</si>
  <si>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</si>
  <si>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</si>
  <si>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</si>
  <si>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</si>
  <si>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</si>
  <si>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</si>
  <si>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</si>
  <si>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</si>
  <si>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</si>
  <si>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</si>
  <si>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</si>
  <si>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</si>
  <si>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</si>
  <si>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</si>
  <si>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</si>
  <si>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</si>
  <si>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</si>
  <si>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</si>
  <si>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</si>
  <si>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</si>
  <si>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</si>
  <si>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</si>
  <si>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</si>
  <si>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</si>
  <si>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</si>
  <si>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</si>
  <si>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</si>
  <si>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</si>
  <si>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</si>
  <si>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</si>
  <si>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</si>
  <si>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</si>
  <si>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</si>
  <si>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</si>
  <si>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</si>
  <si>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</si>
  <si>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</si>
  <si>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</si>
  <si>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</si>
  <si>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</si>
  <si>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</si>
  <si>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</si>
  <si>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</si>
  <si>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</si>
  <si>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</si>
  <si>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</si>
  <si>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</si>
  <si>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</si>
  <si>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</si>
  <si>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</si>
  <si>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</si>
  <si>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</si>
  <si>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</si>
  <si>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</si>
  <si>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</si>
  <si>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</si>
  <si>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</si>
  <si>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</si>
  <si>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</si>
  <si>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</si>
  <si>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</si>
  <si>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</si>
  <si>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</si>
  <si>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</si>
  <si>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</si>
  <si>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</si>
  <si>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</si>
  <si>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</si>
  <si>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</si>
  <si>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</si>
  <si>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</si>
  <si>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</si>
  <si>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</si>
  <si>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</si>
  <si>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</si>
  <si>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</si>
  <si>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</si>
  <si>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</si>
  <si>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</si>
  <si>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</si>
  <si>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</si>
  <si>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</si>
  <si>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</si>
  <si>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</si>
  <si>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</si>
  <si>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</si>
  <si>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</si>
  <si>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</si>
  <si>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</si>
  <si>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</si>
  <si>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</si>
  <si>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</si>
  <si>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</si>
  <si>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</si>
  <si>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</si>
  <si>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</si>
  <si>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</si>
  <si>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</si>
  <si>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</si>
  <si>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</si>
  <si>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</si>
  <si>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</si>
  <si>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</si>
  <si>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</si>
  <si>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</si>
  <si>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</si>
  <si>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</si>
  <si>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</si>
  <si>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</si>
  <si>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</si>
  <si>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</si>
  <si>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</si>
  <si>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</si>
  <si>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</si>
  <si>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</si>
  <si>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</si>
  <si>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</si>
  <si>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</si>
  <si>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</si>
  <si>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</si>
  <si>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</si>
  <si>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</si>
  <si>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</si>
  <si>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</si>
  <si>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</si>
  <si>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</si>
  <si>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</si>
  <si>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</si>
  <si>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</si>
  <si>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</si>
  <si>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</si>
  <si>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</si>
  <si>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</si>
  <si>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</si>
  <si>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</si>
  <si>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</si>
  <si>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</si>
  <si>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</si>
  <si>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</si>
  <si>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</si>
  <si>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</si>
  <si>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</si>
  <si>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</si>
  <si>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</si>
  <si>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</si>
  <si>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</si>
  <si>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</si>
  <si>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</si>
  <si>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</si>
  <si>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</si>
  <si>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</si>
  <si>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</si>
  <si>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</si>
  <si>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</si>
  <si>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</si>
  <si>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</si>
  <si>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</si>
  <si>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</si>
  <si>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</si>
  <si>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</si>
  <si>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</si>
  <si>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</si>
  <si>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</si>
  <si>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</si>
  <si>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</si>
  <si>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</si>
  <si>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</si>
  <si>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</si>
  <si>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</si>
  <si>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</si>
  <si>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</si>
  <si>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</si>
  <si>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</si>
  <si>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</si>
  <si>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</si>
  <si>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</si>
  <si>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</si>
  <si>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</si>
  <si>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</si>
  <si>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</si>
  <si>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</si>
  <si>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</si>
  <si>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</si>
  <si>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</si>
  <si>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</si>
  <si>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</si>
  <si>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</si>
  <si>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</si>
  <si>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</si>
  <si>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</si>
  <si>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</si>
  <si>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</si>
  <si>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</si>
  <si>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</si>
  <si>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</si>
  <si>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</si>
  <si>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</si>
  <si>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</si>
  <si>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</si>
  <si>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</si>
  <si>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</si>
  <si>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</si>
  <si>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</si>
  <si>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</si>
  <si>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</si>
  <si>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</si>
  <si>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</si>
  <si>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</si>
  <si>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</si>
  <si>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</si>
  <si>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</si>
  <si>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</si>
  <si>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</si>
  <si>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</si>
  <si>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</si>
  <si>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</si>
  <si>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</si>
  <si>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</si>
  <si>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</si>
  <si>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</si>
  <si>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</si>
  <si>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</si>
  <si>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</si>
  <si>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</si>
  <si>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</si>
  <si>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</si>
  <si>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</si>
  <si>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</si>
  <si>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</si>
  <si>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</si>
  <si>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</si>
  <si>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</si>
  <si>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</si>
  <si>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</si>
  <si>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</si>
  <si>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</si>
  <si>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</si>
  <si>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</si>
  <si>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</si>
  <si>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</si>
  <si>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</si>
  <si>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</si>
  <si>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</si>
  <si>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</si>
  <si>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</si>
  <si>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</si>
  <si>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</si>
  <si>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</si>
  <si>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</si>
  <si>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</si>
  <si>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</si>
  <si>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</si>
  <si>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</si>
  <si>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</si>
  <si>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</si>
  <si>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</si>
  <si>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</si>
  <si>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</si>
  <si>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</si>
  <si>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</si>
  <si>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</si>
  <si>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</si>
  <si>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</si>
  <si>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</si>
  <si>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</si>
  <si>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</si>
  <si>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</si>
  <si>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</si>
  <si>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</si>
  <si>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</si>
  <si>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</si>
  <si>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</si>
  <si>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</si>
  <si>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</si>
  <si>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</si>
  <si>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</si>
  <si>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</si>
  <si>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</si>
  <si>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</si>
  <si>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</si>
  <si>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</si>
  <si>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</si>
  <si>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</si>
  <si>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</si>
  <si>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</si>
  <si>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</si>
  <si>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</si>
  <si>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</si>
  <si>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</si>
  <si>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</si>
  <si>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</si>
  <si>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</si>
  <si>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</si>
  <si>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</si>
  <si>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</si>
  <si>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</si>
  <si>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</si>
  <si>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</si>
  <si>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</si>
  <si>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</si>
  <si>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</si>
  <si>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</si>
  <si>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</si>
  <si>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</si>
  <si>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</si>
  <si>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</si>
  <si>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</si>
  <si>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</si>
  <si>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</si>
  <si>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</si>
  <si>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</si>
  <si>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</si>
  <si>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</si>
  <si>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</si>
  <si>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</si>
  <si>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</si>
  <si>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</si>
  <si>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</si>
  <si>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</si>
  <si>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</si>
  <si>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</si>
  <si>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</si>
  <si>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</si>
  <si>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</si>
  <si>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</si>
  <si>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</si>
  <si>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</si>
  <si>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</si>
  <si>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</si>
  <si>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</si>
  <si>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</si>
  <si>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</si>
  <si>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</si>
  <si>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</si>
  <si>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</si>
  <si>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</si>
  <si>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</si>
  <si>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</si>
  <si>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</si>
  <si>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</si>
  <si>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</si>
  <si>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</si>
  <si>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</si>
  <si>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</si>
  <si>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</si>
  <si>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</si>
  <si>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</si>
  <si>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</si>
  <si>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</si>
  <si>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</si>
  <si>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</si>
  <si>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</si>
  <si>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</si>
  <si>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</si>
  <si>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</si>
  <si>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</si>
  <si>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</si>
  <si>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</si>
  <si>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</si>
  <si>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</si>
  <si>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</si>
  <si>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</si>
  <si>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</si>
  <si>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</si>
  <si>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</si>
  <si>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</si>
  <si>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</si>
  <si>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</si>
  <si>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</si>
  <si>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</si>
  <si>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</si>
  <si>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</si>
  <si>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</si>
  <si>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</si>
  <si>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</si>
  <si>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</si>
  <si>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</si>
  <si>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</si>
  <si>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</si>
  <si>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</si>
  <si>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</si>
  <si>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</si>
  <si>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</si>
  <si>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</si>
  <si>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</si>
  <si>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</si>
  <si>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</si>
  <si>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</si>
  <si>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</si>
  <si>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</si>
  <si>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</si>
  <si>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</si>
  <si>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</si>
  <si>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</si>
  <si>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</si>
  <si>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</si>
  <si>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</si>
  <si>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</si>
  <si>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</si>
  <si>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</si>
  <si>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</si>
  <si>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</si>
  <si>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</si>
  <si>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</si>
  <si>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</si>
  <si>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</si>
  <si>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</si>
  <si>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</si>
  <si>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</si>
  <si>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</si>
  <si>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</si>
  <si>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</si>
  <si>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</si>
  <si>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</si>
  <si>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</si>
  <si>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</si>
  <si>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</si>
  <si>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</si>
  <si>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</si>
  <si>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</si>
  <si>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</si>
  <si>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</si>
  <si>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</si>
  <si>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</si>
  <si>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</si>
  <si>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</si>
  <si>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</si>
  <si>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</si>
  <si>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</si>
  <si>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</si>
  <si>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</si>
  <si>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</si>
  <si>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</si>
  <si>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</si>
  <si>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</si>
  <si>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</si>
  <si>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</si>
  <si>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</si>
  <si>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</si>
  <si>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</si>
  <si>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</si>
  <si>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</si>
  <si>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</si>
  <si>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</si>
  <si>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</si>
  <si>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</si>
  <si>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</si>
  <si>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</si>
  <si>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</si>
  <si>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</si>
  <si>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</si>
  <si>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</si>
  <si>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</si>
  <si>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</si>
  <si>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</si>
  <si>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</si>
  <si>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</si>
  <si>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</si>
  <si>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</si>
  <si>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</si>
  <si>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</si>
  <si>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</si>
  <si>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</si>
  <si>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</si>
  <si>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</si>
  <si>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</si>
  <si>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</si>
  <si>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</si>
  <si>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</si>
  <si>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</si>
  <si>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</si>
  <si>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</si>
  <si>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</si>
  <si>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</si>
  <si>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</si>
  <si>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</si>
  <si>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</si>
  <si>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</si>
  <si>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</si>
  <si>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</si>
  <si>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</si>
  <si>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</si>
  <si>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</si>
  <si>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</si>
  <si>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</si>
  <si>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</si>
  <si>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</si>
  <si>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</si>
  <si>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</si>
  <si>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</si>
  <si>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</si>
  <si>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</si>
  <si>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</si>
  <si>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</si>
  <si>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</si>
  <si>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</si>
  <si>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</si>
  <si>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</si>
  <si>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</si>
  <si>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</si>
  <si>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</si>
  <si>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</si>
  <si>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</si>
  <si>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</si>
  <si>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</si>
  <si>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</si>
  <si>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</si>
  <si>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</si>
  <si>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</si>
  <si>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</si>
  <si>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</si>
  <si>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</si>
  <si>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</si>
  <si>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</si>
  <si>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</si>
  <si>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</si>
  <si>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</si>
  <si>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</si>
  <si>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</si>
  <si>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</si>
  <si>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</si>
  <si>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</si>
  <si>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</si>
  <si>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</si>
  <si>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</si>
  <si>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</si>
  <si>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</si>
  <si>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</si>
  <si>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</si>
  <si>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</si>
  <si>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</si>
  <si>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</si>
  <si>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</si>
  <si>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</si>
  <si>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</si>
  <si>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</si>
  <si>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</si>
  <si>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</si>
  <si>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</si>
  <si>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</si>
  <si>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</si>
  <si>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</si>
  <si>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</si>
  <si>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</si>
  <si>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</si>
  <si>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</si>
  <si>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</si>
  <si>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</si>
  <si>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</si>
  <si>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</si>
  <si>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</si>
  <si>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</si>
  <si>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</si>
  <si>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</si>
  <si>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</si>
  <si>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</si>
  <si>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</si>
  <si>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</si>
  <si>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</si>
  <si>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</si>
  <si>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</si>
  <si>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</si>
  <si>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</si>
  <si>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</si>
  <si>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</si>
  <si>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</si>
  <si>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</si>
  <si>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</si>
  <si>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</si>
  <si>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</si>
  <si>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</si>
  <si>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</si>
  <si>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</si>
  <si>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</si>
  <si>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</si>
  <si>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</si>
  <si>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</si>
  <si>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</si>
  <si>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</si>
  <si>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</si>
  <si>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</si>
  <si>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</si>
  <si>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</si>
  <si>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</si>
  <si>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</si>
  <si>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</si>
  <si>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</si>
  <si>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</si>
  <si>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</si>
  <si>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</si>
  <si>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</si>
  <si>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</si>
  <si>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</si>
  <si>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</si>
  <si>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</si>
  <si>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</si>
  <si>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</si>
  <si>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</si>
  <si>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</si>
  <si>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</si>
  <si>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</si>
  <si>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</si>
  <si>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</si>
  <si>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</si>
  <si>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</si>
  <si>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</si>
  <si>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</si>
  <si>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</si>
  <si>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</si>
  <si>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</si>
  <si>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</si>
  <si>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</si>
  <si>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</si>
  <si>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</si>
  <si>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</si>
  <si>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</si>
  <si>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</si>
  <si>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</si>
  <si>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</si>
  <si>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</si>
  <si>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</si>
  <si>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</si>
  <si>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</si>
  <si>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</si>
  <si>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</si>
  <si>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</si>
  <si>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</si>
  <si>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</si>
  <si>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</si>
  <si>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</si>
  <si>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</si>
  <si>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</si>
  <si>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</si>
  <si>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</si>
  <si>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</si>
  <si>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</si>
  <si>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</si>
  <si>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</si>
  <si>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</si>
  <si>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</si>
  <si>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</si>
  <si>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</si>
  <si>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</si>
  <si>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</si>
  <si>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</si>
  <si>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</si>
  <si>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</si>
  <si>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</si>
  <si>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</si>
  <si>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</si>
  <si>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</si>
  <si>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</si>
  <si>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</si>
  <si>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</si>
  <si>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</si>
  <si>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</si>
  <si>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</si>
  <si>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</si>
  <si>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</si>
  <si>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</si>
  <si>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</si>
  <si>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</si>
  <si>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</si>
  <si>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</si>
  <si>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</si>
  <si>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</si>
  <si>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</si>
  <si>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</si>
  <si>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</si>
  <si>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</si>
  <si>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</si>
  <si>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</si>
  <si>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</si>
  <si>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</si>
  <si>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</si>
  <si>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</si>
  <si>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</si>
  <si>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</si>
  <si>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</si>
  <si>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</si>
  <si>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</si>
  <si>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</si>
  <si>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</si>
  <si>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</si>
  <si>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</si>
  <si>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</si>
  <si>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</si>
  <si>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</si>
  <si>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</si>
  <si>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</si>
  <si>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</si>
  <si>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</si>
  <si>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</si>
  <si>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</si>
  <si>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</si>
  <si>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</si>
  <si>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</si>
  <si>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</si>
  <si>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</si>
  <si>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</si>
  <si>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</si>
  <si>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</si>
  <si>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</si>
  <si>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</si>
  <si>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</si>
  <si>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</si>
  <si>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</si>
  <si>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</si>
  <si>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</si>
  <si>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</si>
  <si>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</si>
  <si>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</si>
  <si>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</si>
  <si>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</si>
  <si>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</si>
  <si>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</si>
  <si>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</si>
  <si>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</si>
  <si>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</si>
  <si>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</si>
  <si>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</si>
  <si>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</si>
  <si>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</si>
  <si>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</si>
  <si>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</si>
  <si>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</si>
  <si>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</si>
  <si>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</si>
  <si>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</si>
  <si>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</si>
  <si>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</si>
  <si>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</si>
  <si>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</si>
  <si>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</si>
  <si>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</si>
  <si>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</si>
  <si>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</si>
  <si>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</si>
  <si>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</si>
  <si>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</si>
  <si>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</si>
  <si>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</si>
  <si>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</si>
  <si>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</si>
  <si>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</si>
  <si>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</si>
  <si>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</si>
  <si>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</si>
  <si>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</si>
  <si>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</si>
  <si>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</si>
  <si>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</si>
  <si>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</si>
  <si>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</si>
  <si>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</si>
  <si>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</si>
  <si>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</si>
  <si>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</si>
  <si>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</si>
  <si>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</si>
  <si>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</si>
  <si>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</si>
  <si>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</si>
  <si>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</si>
  <si>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</si>
  <si>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</si>
  <si>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</si>
  <si>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</si>
  <si>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</si>
  <si>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</si>
  <si>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</si>
  <si>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</si>
  <si>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</si>
  <si>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</si>
  <si>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</si>
  <si>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</si>
  <si>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</si>
  <si>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</si>
  <si>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</si>
  <si>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</si>
  <si>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</si>
  <si>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</si>
  <si>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</si>
  <si>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</si>
  <si>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</si>
  <si>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</si>
  <si>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</si>
  <si>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</si>
  <si>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</si>
  <si>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</si>
  <si>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</si>
  <si>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</si>
  <si>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</si>
  <si>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</si>
  <si>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</si>
  <si>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</si>
  <si>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</si>
  <si>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</si>
  <si>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</si>
  <si>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</si>
  <si>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</si>
  <si>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</si>
  <si>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</si>
  <si>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</si>
  <si>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</si>
  <si>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</si>
  <si>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</si>
  <si>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</si>
  <si>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</si>
  <si>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</si>
  <si>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</si>
  <si>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</si>
  <si>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</si>
  <si>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</si>
  <si>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</si>
  <si>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</si>
  <si>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</si>
  <si>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</si>
  <si>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</si>
  <si>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</si>
  <si>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</si>
  <si>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</si>
  <si>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</si>
  <si>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</si>
  <si>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</si>
  <si>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</si>
  <si>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</si>
  <si>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</si>
  <si>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</si>
  <si>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</si>
  <si>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</si>
  <si>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</si>
  <si>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</si>
  <si>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</si>
  <si>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</si>
  <si>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</si>
  <si>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</si>
  <si>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</si>
  <si>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</si>
  <si>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</si>
  <si>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</si>
  <si>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</si>
  <si>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</si>
  <si>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</si>
  <si>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</si>
  <si>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</si>
  <si>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</si>
  <si>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</si>
  <si>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</si>
  <si>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</si>
  <si>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</si>
  <si>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</si>
  <si>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</si>
  <si>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</si>
  <si>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</si>
  <si>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</si>
  <si>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</si>
  <si>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</si>
  <si>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</si>
  <si>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</si>
  <si>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</si>
  <si>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</si>
  <si>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</si>
  <si>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</si>
  <si>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</si>
  <si>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</si>
  <si>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</si>
  <si>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</si>
  <si>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</si>
  <si>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</si>
  <si>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</si>
  <si>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</si>
  <si>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</si>
  <si>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</si>
  <si>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</si>
  <si>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</si>
  <si>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</si>
  <si>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</si>
  <si>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</si>
  <si>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</si>
  <si>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</si>
  <si>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</si>
  <si>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</si>
  <si>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</si>
  <si>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</si>
  <si>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</si>
  <si>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</si>
  <si>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</si>
  <si>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</si>
  <si>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</si>
  <si>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</si>
  <si>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</si>
  <si>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</si>
  <si>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</si>
  <si>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</si>
  <si>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</si>
  <si>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</si>
  <si>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</si>
  <si>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</si>
  <si>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</si>
  <si>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</si>
  <si>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</si>
  <si>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</si>
  <si>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</si>
  <si>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</si>
  <si>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</si>
  <si>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</si>
  <si>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</si>
  <si>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</si>
  <si>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</si>
  <si>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</si>
  <si>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</si>
  <si>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</si>
  <si>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</si>
  <si>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</si>
  <si>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</si>
  <si>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</si>
  <si>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</si>
  <si>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</si>
  <si>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</si>
  <si>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</si>
  <si>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</si>
  <si>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</si>
  <si>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</si>
  <si>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</si>
  <si>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</si>
  <si>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</si>
  <si>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</si>
  <si>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</si>
  <si>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</si>
  <si>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</si>
  <si>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</si>
  <si>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</si>
  <si>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</si>
  <si>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</si>
  <si>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</si>
  <si>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</si>
  <si>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</si>
  <si>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</si>
  <si>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</si>
  <si>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</si>
  <si>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</si>
  <si>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</si>
  <si>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</si>
  <si>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</si>
  <si>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</si>
  <si>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</si>
  <si>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</si>
  <si>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</si>
  <si>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</si>
  <si>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</si>
  <si>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</si>
  <si>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</si>
  <si>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</si>
  <si>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</si>
  <si>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</si>
  <si>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</si>
  <si>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</si>
  <si>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</si>
  <si>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</si>
  <si>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</si>
  <si>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</si>
  <si>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</si>
  <si>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</si>
  <si>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</si>
  <si>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</si>
  <si>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</si>
  <si>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</si>
  <si>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</si>
  <si>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</si>
  <si>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</si>
  <si>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</si>
  <si>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</si>
  <si>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</si>
  <si>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</si>
  <si>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</si>
  <si>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</si>
  <si>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</si>
  <si>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</si>
  <si>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</si>
  <si>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</si>
  <si>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</si>
  <si>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</si>
  <si>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</si>
  <si>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</si>
  <si>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</si>
  <si>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</si>
  <si>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</si>
  <si>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</si>
  <si>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</si>
  <si>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</si>
  <si>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</si>
  <si>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</si>
  <si>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</si>
  <si>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</si>
  <si>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</si>
  <si>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</si>
  <si>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</si>
  <si>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</si>
  <si>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</si>
  <si>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</si>
  <si>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</si>
  <si>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</si>
  <si>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</si>
  <si>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</si>
  <si>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</si>
  <si>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</si>
  <si>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</si>
  <si>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</si>
  <si>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</si>
  <si>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</si>
  <si>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</si>
  <si>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</si>
  <si>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</si>
  <si>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</si>
  <si>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</si>
  <si>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</si>
  <si>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</si>
  <si>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</si>
  <si>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</si>
  <si>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</si>
  <si>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</si>
  <si>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</si>
  <si>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</si>
  <si>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</si>
  <si>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</si>
  <si>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</si>
  <si>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</si>
  <si>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</si>
  <si>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</si>
  <si>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</si>
  <si>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</si>
  <si>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</si>
  <si>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</si>
  <si>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</si>
  <si>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</si>
  <si>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</si>
  <si>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</si>
  <si>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</si>
  <si>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</si>
  <si>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</si>
  <si>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</si>
  <si>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</si>
  <si>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</si>
  <si>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</si>
  <si>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</si>
  <si>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</si>
  <si>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</si>
  <si>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</si>
  <si>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</si>
  <si>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</si>
  <si>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</si>
  <si>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</si>
  <si>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</si>
  <si>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</si>
  <si>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</si>
  <si>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</si>
  <si>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</si>
  <si>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</si>
  <si>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</si>
  <si>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</si>
  <si>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</si>
  <si>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</si>
  <si>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</si>
  <si>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</si>
  <si>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</si>
  <si>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</si>
  <si>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</si>
  <si>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</si>
  <si>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</si>
  <si>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</si>
  <si>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</si>
  <si>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</si>
  <si>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</si>
  <si>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</si>
  <si>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</si>
  <si>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</si>
  <si>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</si>
  <si>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</si>
  <si>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</si>
  <si>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</si>
  <si>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</si>
  <si>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</si>
  <si>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</si>
  <si>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</si>
  <si>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</si>
  <si>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</si>
  <si>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</si>
  <si>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</si>
  <si>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</si>
  <si>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</si>
  <si>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</si>
  <si>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</si>
  <si>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</si>
  <si>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</si>
  <si>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</si>
  <si>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</si>
  <si>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</si>
  <si>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</si>
  <si>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</si>
  <si>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</si>
  <si>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</si>
  <si>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</si>
  <si>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</si>
  <si>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</si>
  <si>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</si>
  <si>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</si>
  <si>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</si>
  <si>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</si>
  <si>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</si>
  <si>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</si>
  <si>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</si>
  <si>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</si>
  <si>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</si>
  <si>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</si>
  <si>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</si>
  <si>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</si>
  <si>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</si>
  <si>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</si>
  <si>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</si>
  <si>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</si>
  <si>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</si>
  <si>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</si>
  <si>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</si>
  <si>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</si>
  <si>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</si>
  <si>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</si>
  <si>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</si>
  <si>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</si>
  <si>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</si>
  <si>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</si>
  <si>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</si>
  <si>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</si>
  <si>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</si>
  <si>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</si>
  <si>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</si>
  <si>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</si>
  <si>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</si>
  <si>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</si>
  <si>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</si>
  <si>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</si>
  <si>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</si>
  <si>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</si>
  <si>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</si>
  <si>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</si>
  <si>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</si>
  <si>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</si>
  <si>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</si>
  <si>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</si>
  <si>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</si>
  <si>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</si>
  <si>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</si>
  <si>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</si>
  <si>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</si>
  <si>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</si>
  <si>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</si>
  <si>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</si>
  <si>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</si>
  <si>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</si>
  <si>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</si>
  <si>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</si>
  <si>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</si>
  <si>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</si>
  <si>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</si>
  <si>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</si>
  <si>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</si>
  <si>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</si>
  <si>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</si>
  <si>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</si>
  <si>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</si>
  <si>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</si>
  <si>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</si>
  <si>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</si>
  <si>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</si>
  <si>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</si>
  <si>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</si>
  <si>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</si>
  <si>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</si>
  <si>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</si>
  <si>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</si>
  <si>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</si>
  <si>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</si>
  <si>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</si>
  <si>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</si>
  <si>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</si>
  <si>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</si>
  <si>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</si>
  <si>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</si>
  <si>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</si>
  <si>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</si>
  <si>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</si>
  <si>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</si>
  <si>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</si>
  <si>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</si>
  <si>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</si>
  <si>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</si>
  <si>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</si>
  <si>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</si>
  <si>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</si>
  <si>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</si>
  <si>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</si>
  <si>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</si>
  <si>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</si>
  <si>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</si>
  <si>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</si>
  <si>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</si>
  <si>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</si>
  <si>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</si>
  <si>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</si>
  <si>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</si>
  <si>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</si>
  <si>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</si>
  <si>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</si>
  <si>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</si>
  <si>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</si>
  <si>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</si>
  <si>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</si>
  <si>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</si>
  <si>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</si>
  <si>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</si>
  <si>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</si>
  <si>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</si>
  <si>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</si>
  <si>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</si>
  <si>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</si>
  <si>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</si>
  <si>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</si>
  <si>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</si>
  <si>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</si>
  <si>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</si>
  <si>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</si>
  <si>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</si>
  <si>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</si>
  <si>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</si>
  <si>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</si>
  <si>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</si>
  <si>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</si>
  <si>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</si>
  <si>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</si>
  <si>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</si>
  <si>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</si>
  <si>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</si>
  <si>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</si>
  <si>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</si>
  <si>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</si>
  <si>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</si>
  <si>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</si>
  <si>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</si>
  <si>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</si>
  <si>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</si>
  <si>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</si>
  <si>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</si>
  <si>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</si>
  <si>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</si>
  <si>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</si>
  <si>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</si>
  <si>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</si>
  <si>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</si>
  <si>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</si>
  <si>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</si>
  <si>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</si>
  <si>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</si>
  <si>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</si>
  <si>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</si>
  <si>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</si>
  <si>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</si>
  <si>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</si>
  <si>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</si>
  <si>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</si>
  <si>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</si>
  <si>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</si>
  <si>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</si>
  <si>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</si>
  <si>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</si>
  <si>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</si>
  <si>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</si>
  <si>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</si>
  <si>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</si>
  <si>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</si>
  <si>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</si>
  <si>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</si>
  <si>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</si>
  <si>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</si>
  <si>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</si>
  <si>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</si>
  <si>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</si>
  <si>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</si>
  <si>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</si>
  <si>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</si>
  <si>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</si>
  <si>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</si>
  <si>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</si>
  <si>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</si>
  <si>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</si>
  <si>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</si>
  <si>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</si>
  <si>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</si>
  <si>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</si>
  <si>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</si>
  <si>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</si>
  <si>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</si>
  <si>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</si>
  <si>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</si>
  <si>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</si>
  <si>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</si>
  <si>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</si>
  <si>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</si>
  <si>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</si>
  <si>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</si>
  <si>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</si>
  <si>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</si>
  <si>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</si>
  <si>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</si>
  <si>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</si>
  <si>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</si>
  <si>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</si>
  <si>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</si>
  <si>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</si>
  <si>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</si>
  <si>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</si>
  <si>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</si>
  <si>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</si>
  <si>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</si>
  <si>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</si>
  <si>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</si>
  <si>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</si>
  <si>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</si>
  <si>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</si>
  <si>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</si>
  <si>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</si>
  <si>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</si>
  <si>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</si>
  <si>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</si>
  <si>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</si>
  <si>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</si>
  <si>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</si>
  <si>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</si>
  <si>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</si>
  <si>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</si>
  <si>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</si>
  <si>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</si>
  <si>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</si>
  <si>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</si>
  <si>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</si>
  <si>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</si>
  <si>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</si>
  <si>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</si>
  <si>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</si>
  <si>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</si>
  <si>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</si>
  <si>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</si>
  <si>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</si>
  <si>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</si>
  <si>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</si>
  <si>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</si>
  <si>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</si>
  <si>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</si>
  <si>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</si>
  <si>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</si>
  <si>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</si>
  <si>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</si>
  <si>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</si>
  <si>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</si>
  <si>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</si>
  <si>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</si>
  <si>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</si>
  <si>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</si>
  <si>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</si>
  <si>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</si>
  <si>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</si>
  <si>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</si>
  <si>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</si>
  <si>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</si>
  <si>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</si>
  <si>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</si>
  <si>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</si>
  <si>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</si>
  <si>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</si>
  <si>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</si>
  <si>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</si>
  <si>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</si>
  <si>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</si>
  <si>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</si>
  <si>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</si>
  <si>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</si>
  <si>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</si>
  <si>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</si>
  <si>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</si>
  <si>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</si>
  <si>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</si>
  <si>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</si>
  <si>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</si>
  <si>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</si>
  <si>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</si>
  <si>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</si>
  <si>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</si>
  <si>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</si>
  <si>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</si>
  <si>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</si>
  <si>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</si>
  <si>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</si>
  <si>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</si>
  <si>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</si>
  <si>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</si>
  <si>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</si>
  <si>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</si>
  <si>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</si>
  <si>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</si>
  <si>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</si>
  <si>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</si>
  <si>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</si>
  <si>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</si>
  <si>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</si>
  <si>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</si>
  <si>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</si>
  <si>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</si>
  <si>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</si>
  <si>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</si>
  <si>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</si>
  <si>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</si>
  <si>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</si>
  <si>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</si>
  <si>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</si>
  <si>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</si>
  <si>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</si>
  <si>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</si>
  <si>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</si>
  <si>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</si>
  <si>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</si>
  <si>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</si>
  <si>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</si>
  <si>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</si>
  <si>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</si>
  <si>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</si>
  <si>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</si>
  <si>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</si>
  <si>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</si>
  <si>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</si>
  <si>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</si>
  <si>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</si>
  <si>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</si>
  <si>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</si>
  <si>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</si>
  <si>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</si>
  <si>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</si>
  <si>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</si>
  <si>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</si>
  <si>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</si>
  <si>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</si>
  <si>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</si>
  <si>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</si>
  <si>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</si>
  <si>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</si>
  <si>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</si>
  <si>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</si>
  <si>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</si>
  <si>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</si>
  <si>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</si>
  <si>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</si>
  <si>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</si>
  <si>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</si>
  <si>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</si>
  <si>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</si>
  <si>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</si>
  <si>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</si>
  <si>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</si>
  <si>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</si>
  <si>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</si>
  <si>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</si>
  <si>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</si>
  <si>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</si>
  <si>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</si>
  <si>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</si>
  <si>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</si>
  <si>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</si>
  <si>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</si>
  <si>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</si>
  <si>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</si>
  <si>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</si>
  <si>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</si>
  <si>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</si>
  <si>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</si>
  <si>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</si>
  <si>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</si>
  <si>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</si>
  <si>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</si>
  <si>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</si>
  <si>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</si>
  <si>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</si>
  <si>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</si>
  <si>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</si>
  <si>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</si>
  <si>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</si>
  <si>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</si>
  <si>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</si>
  <si>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</si>
  <si>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</si>
  <si>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</si>
  <si>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</si>
  <si>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</si>
  <si>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</si>
  <si>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</si>
  <si>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</si>
  <si>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</si>
  <si>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</si>
  <si>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</si>
  <si>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</si>
  <si>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</si>
  <si>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</si>
  <si>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</si>
  <si>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</si>
  <si>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</si>
  <si>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</si>
  <si>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</si>
  <si>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</si>
  <si>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</si>
  <si>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</si>
  <si>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</si>
  <si>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</si>
  <si>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</si>
  <si>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</si>
  <si>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</si>
  <si>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</si>
  <si>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</si>
  <si>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</si>
  <si>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</si>
  <si>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</si>
  <si>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</si>
  <si>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</si>
  <si>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</si>
  <si>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</si>
  <si>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</si>
  <si>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</si>
  <si>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</si>
  <si>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</si>
  <si>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</si>
  <si>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</si>
  <si>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</si>
  <si>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</si>
  <si>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</si>
  <si>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</si>
  <si>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</si>
  <si>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</si>
  <si>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</si>
  <si>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</si>
  <si>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</si>
  <si>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</si>
  <si>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</si>
  <si>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</si>
  <si>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</si>
  <si>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</si>
  <si>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</si>
  <si>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</si>
  <si>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</si>
  <si>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</si>
  <si>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</si>
  <si>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</si>
  <si>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</si>
  <si>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</si>
  <si>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</si>
  <si>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</si>
  <si>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</si>
  <si>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</si>
  <si>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</si>
  <si>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</si>
  <si>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</si>
  <si>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</si>
  <si>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</si>
  <si>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</si>
  <si>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</si>
  <si>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</si>
  <si>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</si>
  <si>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</si>
  <si>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</si>
  <si>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</si>
  <si>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</si>
  <si>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</si>
  <si>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</si>
  <si>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</si>
  <si>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</si>
  <si>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</si>
  <si>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</si>
  <si>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</si>
  <si>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</si>
  <si>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</si>
  <si>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</si>
  <si>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</si>
  <si>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</si>
  <si>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</si>
  <si>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</si>
  <si>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</si>
  <si>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</si>
  <si>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</si>
  <si>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</si>
  <si>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</si>
  <si>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</si>
  <si>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</si>
  <si>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</si>
  <si>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</si>
  <si>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</si>
  <si>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</si>
  <si>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</si>
  <si>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</si>
  <si>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</si>
  <si>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</si>
  <si>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</si>
  <si>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</si>
  <si>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</si>
  <si>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</si>
  <si>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</si>
  <si>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</si>
  <si>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</si>
  <si>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</si>
  <si>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</si>
  <si>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</si>
  <si>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</si>
  <si>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</si>
  <si>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</si>
  <si>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</si>
  <si>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</si>
  <si>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</si>
  <si>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</si>
  <si>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</si>
  <si>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</si>
  <si>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</si>
  <si>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</si>
  <si>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</si>
  <si>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</si>
  <si>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</si>
  <si>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</si>
  <si>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</si>
  <si>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</si>
  <si>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</si>
  <si>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</si>
  <si>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</si>
  <si>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</si>
  <si>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</si>
  <si>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</si>
  <si>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</si>
  <si>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</si>
  <si>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</si>
  <si>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</si>
  <si>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</si>
  <si>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</si>
  <si>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</si>
  <si>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</si>
  <si>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</si>
  <si>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</si>
  <si>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</si>
  <si>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</si>
  <si>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</si>
  <si>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</si>
  <si>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</si>
  <si>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</si>
  <si>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</si>
  <si>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</si>
  <si>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</si>
  <si>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</si>
  <si>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</si>
  <si>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</si>
  <si>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</si>
  <si>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</si>
  <si>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</si>
  <si>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</si>
  <si>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</si>
  <si>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</si>
  <si>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</si>
  <si>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</si>
  <si>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</si>
  <si>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</si>
  <si>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</si>
  <si>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</si>
  <si>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</si>
  <si>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</si>
  <si>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</si>
  <si>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</si>
  <si>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</si>
  <si>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</si>
  <si>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</si>
  <si>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</si>
  <si>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</si>
  <si>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</si>
  <si>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</si>
  <si>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</si>
  <si>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</si>
  <si>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</si>
  <si>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</si>
  <si>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</si>
  <si>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</si>
  <si>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</si>
  <si>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</si>
  <si>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</si>
  <si>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</si>
  <si>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</si>
  <si>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</si>
  <si>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</si>
  <si>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</si>
  <si>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</si>
  <si>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</si>
  <si>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</si>
  <si>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</si>
  <si>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</si>
  <si>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</si>
  <si>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</si>
  <si>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</si>
  <si>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</si>
  <si>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</si>
  <si>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</si>
  <si>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</si>
  <si>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</si>
  <si>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</si>
  <si>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</si>
  <si>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</si>
  <si>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</si>
  <si>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</si>
  <si>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</si>
  <si>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</si>
  <si>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</si>
  <si>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</si>
  <si>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</si>
  <si>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</si>
  <si>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</si>
  <si>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</si>
  <si>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</si>
  <si>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</si>
  <si>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</si>
  <si>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</si>
  <si>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</si>
  <si>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</si>
  <si>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</si>
  <si>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</si>
  <si>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</si>
  <si>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</si>
  <si>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</si>
  <si>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</si>
  <si>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</si>
  <si>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</si>
  <si>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</si>
  <si>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</si>
  <si>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</si>
  <si>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</si>
  <si>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</si>
  <si>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</si>
  <si>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</si>
  <si>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</si>
  <si>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</si>
  <si>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</si>
  <si>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</si>
  <si>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</si>
  <si>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</si>
  <si>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</si>
  <si>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</si>
  <si>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</si>
  <si>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</si>
  <si>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</si>
  <si>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</si>
  <si>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</si>
  <si>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</si>
  <si>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</si>
  <si>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</si>
  <si>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</si>
  <si>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</si>
  <si>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</si>
  <si>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</si>
  <si>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</si>
  <si>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</si>
  <si>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</si>
  <si>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</si>
  <si>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</si>
  <si>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</si>
  <si>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</si>
  <si>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</si>
  <si>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</si>
  <si>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</si>
  <si>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</si>
  <si>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</si>
  <si>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</si>
  <si>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</si>
  <si>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</si>
  <si>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</si>
  <si>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</si>
  <si>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</si>
  <si>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</si>
  <si>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</si>
  <si>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</si>
  <si>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</si>
  <si>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</si>
  <si>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</si>
  <si>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</si>
  <si>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</si>
  <si>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</si>
  <si>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</si>
  <si>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</si>
  <si>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</si>
  <si>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</si>
  <si>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</si>
  <si>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</si>
  <si>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</si>
  <si>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</si>
  <si>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</si>
  <si>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</si>
  <si>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</si>
  <si>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</si>
  <si>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</si>
  <si>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</si>
  <si>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</si>
  <si>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</si>
  <si>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</si>
  <si>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</si>
  <si>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</si>
  <si>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</si>
  <si>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</si>
  <si>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</si>
  <si>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</si>
  <si>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</si>
  <si>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</si>
  <si>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</si>
  <si>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</si>
  <si>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</si>
  <si>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</si>
  <si>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</si>
  <si>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</si>
  <si>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</si>
  <si>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</si>
  <si>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</si>
  <si>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</si>
  <si>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</si>
  <si>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</si>
  <si>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</si>
  <si>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</si>
  <si>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</si>
  <si>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</si>
  <si>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</si>
  <si>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</si>
  <si>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</si>
  <si>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</si>
  <si>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</si>
  <si>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</si>
  <si>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</si>
  <si>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</si>
  <si>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</si>
  <si>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</si>
  <si>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</si>
  <si>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</si>
  <si>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</si>
  <si>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</si>
  <si>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</si>
  <si>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</si>
  <si>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</si>
  <si>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</si>
  <si>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</si>
  <si>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</si>
  <si>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</si>
  <si>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</si>
  <si>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</si>
  <si>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</si>
  <si>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</si>
  <si>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</si>
  <si>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</si>
  <si>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</si>
  <si>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</si>
  <si>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</si>
  <si>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</si>
  <si>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</si>
  <si>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</si>
  <si>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</si>
  <si>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</si>
  <si>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</si>
  <si>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</si>
  <si>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</si>
  <si>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</si>
  <si>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</si>
  <si>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</si>
  <si>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</si>
  <si>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</si>
  <si>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</si>
  <si>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</si>
  <si>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</si>
  <si>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</si>
  <si>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</si>
  <si>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</si>
  <si>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</si>
  <si>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</si>
  <si>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</si>
  <si>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</si>
  <si>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</si>
  <si>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</si>
  <si>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</si>
  <si>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</si>
  <si>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</si>
  <si>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</si>
  <si>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</si>
  <si>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</si>
  <si>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</si>
  <si>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</si>
  <si>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</si>
  <si>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</si>
  <si>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</si>
  <si>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</si>
  <si>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</si>
  <si>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</si>
  <si>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</si>
  <si>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</si>
  <si>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</si>
  <si>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</si>
  <si>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</si>
  <si>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</si>
  <si>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</si>
  <si>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</si>
  <si>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</si>
  <si>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</si>
  <si>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</si>
  <si>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</si>
  <si>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</si>
  <si>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</si>
  <si>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</si>
  <si>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</si>
  <si>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</si>
  <si>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</si>
  <si>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</si>
  <si>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</si>
  <si>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</si>
  <si>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</si>
  <si>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</si>
  <si>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</si>
  <si>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</si>
  <si>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</si>
  <si>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</si>
  <si>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</si>
  <si>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</si>
  <si>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</si>
  <si>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</si>
  <si>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</si>
  <si>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</si>
  <si>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</si>
  <si>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</si>
  <si>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</si>
  <si>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</si>
  <si>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</si>
  <si>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</si>
  <si>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</si>
  <si>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</si>
  <si>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</si>
  <si>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</si>
  <si>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</si>
  <si>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</si>
  <si>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</si>
  <si>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</si>
  <si>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</si>
  <si>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</si>
  <si>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</si>
  <si>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</si>
  <si>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</si>
  <si>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</si>
  <si>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</si>
  <si>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</si>
  <si>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</si>
  <si>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</si>
  <si>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</si>
  <si>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</si>
  <si>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</si>
  <si>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</si>
  <si>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</si>
  <si>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</si>
  <si>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</si>
  <si>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</si>
  <si>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</si>
  <si>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</si>
  <si>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</si>
  <si>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</si>
  <si>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</si>
  <si>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</si>
  <si>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</si>
  <si>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</si>
  <si>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</si>
  <si>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</si>
  <si>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</si>
  <si>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</si>
  <si>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</si>
  <si>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</si>
  <si>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</si>
  <si>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</si>
  <si>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</si>
  <si>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</si>
  <si>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</si>
  <si>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</si>
  <si>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</si>
  <si>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</si>
  <si>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</si>
  <si>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</si>
  <si>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</si>
  <si>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</si>
  <si>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</si>
  <si>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</si>
  <si>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</si>
  <si>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</si>
  <si>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</si>
  <si>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</si>
  <si>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</si>
  <si>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</si>
  <si>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</si>
  <si>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</si>
  <si>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</si>
  <si>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</si>
  <si>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</si>
  <si>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</si>
  <si>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</si>
  <si>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</si>
  <si>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</si>
  <si>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</si>
  <si>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</si>
  <si>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</si>
  <si>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</si>
  <si>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</si>
  <si>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</si>
  <si>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</si>
  <si>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</si>
  <si>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</si>
  <si>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</si>
  <si>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</si>
  <si>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</si>
  <si>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</si>
  <si>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</si>
  <si>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</si>
  <si>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</si>
  <si>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</si>
  <si>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</si>
  <si>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</si>
  <si>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</si>
  <si>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</si>
  <si>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</si>
  <si>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</si>
  <si>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</si>
  <si>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</si>
  <si>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</si>
  <si>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</si>
  <si>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</si>
  <si>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</si>
  <si>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</si>
  <si>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</si>
  <si>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</si>
  <si>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</si>
  <si>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</si>
  <si>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</si>
  <si>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</si>
  <si>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</si>
  <si>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</si>
  <si>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</si>
  <si>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</si>
  <si>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</si>
  <si>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</si>
  <si>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</si>
  <si>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</si>
  <si>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</si>
  <si>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</si>
  <si>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</si>
  <si>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</si>
  <si>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</si>
  <si>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</si>
  <si>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</si>
  <si>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</si>
  <si>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</si>
  <si>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</si>
  <si>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</si>
  <si>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</si>
  <si>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</si>
  <si>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</si>
  <si>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</si>
  <si>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</si>
  <si>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</si>
  <si>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</si>
  <si>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</si>
  <si>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</si>
  <si>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</si>
  <si>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</si>
  <si>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</si>
  <si>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</si>
  <si>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</si>
  <si>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</si>
  <si>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</si>
  <si>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</si>
  <si>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</si>
  <si>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</si>
  <si>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</si>
  <si>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</si>
  <si>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</si>
  <si>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</si>
  <si>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</si>
  <si>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</si>
  <si>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</si>
  <si>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</si>
  <si>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</si>
  <si>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</si>
  <si>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</si>
  <si>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</si>
  <si>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</si>
  <si>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</si>
  <si>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</si>
  <si>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</si>
  <si>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</si>
  <si>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</si>
  <si>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</si>
  <si>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</si>
  <si>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</si>
  <si>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</si>
  <si>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</si>
  <si>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</si>
  <si>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</si>
  <si>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</si>
  <si>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</si>
  <si>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</si>
  <si>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</si>
  <si>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</si>
  <si>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</si>
  <si>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</si>
  <si>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</si>
  <si>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</si>
  <si>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</si>
  <si>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</si>
  <si>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</si>
  <si>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</si>
  <si>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</si>
  <si>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</si>
  <si>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</si>
  <si>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</si>
  <si>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</si>
  <si>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</si>
  <si>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</si>
  <si>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</si>
  <si>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</si>
  <si>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</si>
  <si>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</si>
  <si>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</si>
  <si>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</si>
  <si>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</si>
  <si>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</si>
  <si>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</si>
  <si>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</si>
  <si>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</si>
  <si>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</si>
  <si>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</si>
  <si>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</si>
  <si>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</si>
  <si>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</si>
  <si>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</si>
  <si>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</si>
  <si>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</si>
  <si>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</si>
  <si>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</si>
  <si>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</si>
  <si>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</si>
  <si>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</si>
  <si>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</si>
  <si>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</si>
  <si>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</si>
  <si>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</si>
  <si>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</si>
  <si>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</si>
  <si>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</si>
  <si>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</si>
  <si>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</si>
  <si>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</si>
  <si>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</si>
  <si>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</si>
  <si>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</si>
  <si>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</si>
  <si>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</si>
  <si>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</si>
  <si>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</si>
  <si>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</si>
  <si>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</si>
  <si>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</si>
  <si>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</si>
  <si>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</si>
  <si>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</si>
  <si>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</si>
  <si>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</si>
  <si>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</si>
  <si>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</si>
  <si>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</si>
  <si>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</si>
  <si>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</si>
  <si>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</si>
  <si>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</si>
  <si>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</si>
  <si>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</si>
  <si>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</si>
  <si>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</si>
  <si>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</si>
  <si>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</si>
  <si>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</si>
  <si>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</si>
  <si>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</si>
  <si>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</si>
  <si>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</si>
  <si>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</si>
  <si>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</si>
  <si>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</si>
  <si>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</si>
  <si>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</si>
  <si>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</si>
  <si>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</si>
  <si>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</si>
  <si>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</si>
  <si>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</si>
  <si>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</si>
  <si>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</si>
  <si>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</si>
  <si>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</si>
  <si>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</si>
  <si>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</si>
  <si>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</si>
  <si>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</si>
  <si>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</si>
  <si>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</si>
  <si>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</si>
  <si>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</si>
  <si>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</si>
  <si>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</si>
  <si>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</si>
  <si>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</si>
  <si>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</si>
  <si>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</si>
  <si>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</si>
  <si>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</si>
  <si>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</si>
  <si>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</si>
  <si>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</si>
  <si>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</si>
  <si>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</si>
  <si>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</si>
  <si>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</si>
  <si>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</si>
  <si>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</si>
  <si>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</si>
  <si>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</si>
  <si>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</si>
  <si>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</si>
  <si>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</si>
  <si>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</si>
  <si>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</si>
  <si>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</si>
  <si>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</si>
  <si>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</si>
  <si>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</si>
  <si>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</si>
  <si>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</si>
  <si>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</si>
  <si>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</si>
  <si>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</si>
  <si>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</si>
  <si>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</si>
  <si>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</si>
  <si>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</si>
  <si>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</si>
  <si>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</si>
  <si>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</si>
  <si>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</si>
  <si>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</si>
  <si>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</si>
  <si>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</si>
  <si>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</si>
  <si>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</si>
  <si>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</si>
  <si>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</si>
  <si>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</si>
  <si>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</si>
  <si>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</si>
  <si>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</si>
  <si>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</si>
  <si>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</si>
  <si>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</si>
  <si>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</si>
  <si>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</si>
  <si>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</si>
  <si>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</si>
  <si>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</si>
  <si>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</si>
  <si>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</si>
  <si>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</si>
  <si>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</si>
  <si>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</si>
  <si>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</si>
  <si>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</si>
  <si>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</si>
  <si>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</si>
  <si>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</si>
  <si>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</si>
  <si>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</si>
  <si>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</si>
  <si>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</si>
  <si>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</si>
  <si>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</si>
  <si>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</si>
  <si>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</si>
  <si>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</si>
  <si>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</si>
  <si>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</si>
  <si>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</si>
  <si>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</si>
  <si>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</si>
  <si>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</si>
  <si>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</si>
  <si>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</si>
  <si>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</si>
  <si>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</si>
  <si>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</si>
  <si>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</si>
  <si>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</si>
  <si>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</si>
  <si>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</si>
  <si>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</si>
  <si>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</si>
  <si>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</si>
  <si>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</si>
  <si>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</si>
  <si>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</si>
  <si>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</si>
  <si>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</si>
  <si>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</si>
  <si>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</si>
  <si>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</si>
  <si>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</si>
  <si>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</si>
  <si>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</si>
  <si>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</si>
  <si>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</si>
  <si>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</si>
  <si>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</si>
  <si>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</si>
  <si>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</si>
  <si>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</si>
  <si>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</si>
  <si>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</si>
  <si>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</si>
  <si>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</si>
  <si>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</si>
  <si>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</si>
  <si>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</si>
  <si>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</si>
  <si>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</si>
  <si>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</si>
  <si>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</si>
  <si>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</si>
  <si>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</si>
  <si>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</si>
  <si>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</si>
  <si>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</si>
  <si>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</si>
  <si>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</si>
  <si>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</si>
  <si>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</si>
  <si>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</si>
  <si>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</si>
  <si>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</si>
  <si>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</si>
  <si>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</si>
  <si>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</si>
  <si>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</si>
  <si>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</si>
  <si>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</si>
  <si>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</si>
  <si>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</si>
  <si>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</si>
  <si>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</si>
  <si>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</si>
  <si>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</si>
  <si>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</si>
  <si>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</si>
  <si>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</si>
  <si>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</si>
  <si>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</si>
  <si>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</si>
  <si>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</si>
  <si>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</si>
  <si>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</si>
  <si>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</si>
  <si>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</si>
  <si>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</si>
  <si>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</si>
  <si>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</si>
  <si>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</si>
  <si>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</si>
  <si>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</si>
  <si>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</si>
  <si>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</si>
  <si>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</si>
  <si>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</si>
  <si>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</si>
  <si>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</si>
  <si>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</si>
  <si>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</si>
  <si>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</si>
  <si>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</si>
  <si>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</si>
  <si>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</si>
  <si>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</si>
  <si>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</si>
  <si>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</si>
  <si>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</si>
  <si>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</si>
  <si>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</si>
  <si>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</si>
  <si>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</si>
  <si>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</si>
  <si>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</si>
  <si>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</si>
  <si>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</si>
  <si>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</si>
  <si>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</si>
  <si>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</si>
  <si>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</si>
  <si>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</si>
  <si>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</si>
  <si>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</si>
  <si>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</si>
  <si>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</si>
  <si>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</si>
  <si>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</si>
  <si>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</si>
  <si>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</si>
  <si>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</si>
  <si>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</si>
  <si>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</si>
  <si>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</si>
  <si>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</si>
  <si>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</si>
  <si>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</si>
  <si>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</si>
  <si>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</si>
  <si>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</si>
  <si>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</si>
  <si>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</si>
  <si>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</si>
  <si>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</si>
  <si>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</si>
  <si>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</si>
  <si>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</si>
  <si>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</si>
  <si>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</si>
  <si>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</si>
  <si>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</si>
  <si>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</si>
  <si>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</si>
  <si>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</si>
  <si>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</si>
  <si>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</si>
  <si>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</si>
  <si>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</si>
  <si>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</si>
  <si>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</si>
  <si>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</si>
  <si>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</si>
  <si>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</si>
  <si>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</si>
  <si>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</si>
  <si>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</si>
  <si>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</si>
  <si>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</si>
  <si>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</si>
  <si>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</si>
  <si>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</si>
  <si>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</si>
  <si>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</si>
  <si>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</si>
  <si>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</si>
  <si>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</si>
  <si>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</si>
  <si>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</si>
  <si>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</si>
  <si>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</si>
  <si>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</si>
  <si>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</si>
  <si>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</si>
  <si>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</si>
  <si>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</si>
  <si>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</si>
  <si>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</si>
  <si>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</si>
  <si>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</si>
  <si>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</si>
  <si>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</si>
  <si>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</si>
  <si>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</si>
  <si>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</si>
  <si>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</si>
  <si>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</si>
  <si>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</si>
  <si>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</si>
  <si>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</si>
  <si>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</si>
  <si>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</si>
  <si>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</si>
  <si>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</si>
  <si>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</si>
  <si>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</si>
  <si>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</si>
  <si>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</si>
  <si>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</si>
  <si>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</si>
  <si>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</si>
  <si>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</si>
  <si>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</si>
  <si>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</si>
  <si>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</si>
  <si>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</si>
  <si>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</si>
  <si>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</si>
  <si>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</si>
  <si>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</si>
  <si>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</si>
  <si>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</si>
  <si>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</si>
  <si>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</si>
  <si>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</si>
  <si>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</si>
  <si>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</si>
  <si>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</si>
  <si>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</si>
  <si>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</si>
  <si>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</si>
  <si>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</si>
  <si>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</si>
  <si>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</si>
  <si>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</si>
  <si>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</si>
  <si>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</si>
  <si>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</si>
  <si>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</si>
  <si>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</si>
  <si>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</si>
  <si>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</si>
  <si>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</si>
  <si>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</si>
  <si>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</si>
  <si>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</si>
  <si>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</si>
  <si>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</si>
  <si>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</si>
  <si>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</si>
  <si>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</si>
  <si>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</si>
  <si>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</si>
  <si>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</si>
  <si>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</si>
  <si>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</si>
  <si>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</si>
  <si>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</si>
  <si>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</si>
  <si>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</si>
  <si>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</si>
  <si>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</si>
  <si>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</si>
  <si>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</si>
  <si>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</si>
  <si>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</si>
  <si>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</si>
  <si>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</si>
  <si>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</si>
  <si>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</si>
  <si>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</si>
  <si>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</si>
  <si>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</si>
  <si>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</si>
  <si>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</si>
  <si>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</si>
  <si>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</si>
  <si>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</si>
  <si>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</si>
  <si>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</si>
  <si>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</si>
  <si>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</si>
  <si>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</si>
  <si>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</si>
  <si>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</si>
  <si>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</si>
  <si>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</si>
  <si>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</si>
  <si>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</si>
  <si>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</si>
  <si>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</si>
  <si>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</si>
  <si>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</si>
  <si>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</si>
  <si>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</si>
  <si>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</si>
  <si>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</si>
  <si>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</si>
  <si>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</si>
  <si>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</si>
  <si>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</si>
  <si>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</si>
  <si>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</si>
  <si>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</si>
  <si>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</si>
  <si>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</si>
  <si>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</si>
  <si>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</si>
  <si>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</si>
  <si>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</si>
  <si>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</si>
  <si>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</si>
  <si>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</si>
  <si>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</si>
  <si>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</si>
  <si>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</si>
  <si>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</si>
  <si>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</si>
  <si>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</si>
  <si>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</si>
  <si>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</si>
  <si>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</si>
  <si>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</si>
  <si>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</si>
  <si>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</si>
  <si>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</si>
  <si>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</si>
  <si>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</si>
  <si>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</si>
  <si>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</si>
  <si>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</si>
  <si>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</si>
  <si>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</si>
  <si>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</si>
  <si>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</si>
  <si>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</si>
  <si>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</si>
  <si>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</si>
  <si>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</si>
  <si>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</si>
  <si>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</si>
  <si>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</si>
  <si>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</si>
  <si>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</si>
  <si>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</si>
  <si>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</si>
  <si>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</si>
  <si>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</si>
  <si>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</si>
  <si>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</si>
  <si>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</si>
  <si>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</si>
  <si>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</si>
  <si>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</si>
  <si>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</si>
  <si>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</si>
  <si>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</si>
  <si>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</si>
  <si>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</si>
  <si>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</si>
  <si>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</si>
  <si>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</si>
  <si>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</si>
  <si>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</si>
  <si>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</si>
  <si>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</si>
  <si>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</si>
  <si>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</si>
  <si>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</si>
  <si>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</si>
  <si>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</si>
  <si>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</si>
  <si>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</si>
  <si>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</si>
  <si>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</si>
  <si>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</si>
  <si>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</si>
  <si>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</si>
  <si>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</si>
  <si>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</si>
  <si>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</si>
  <si>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</si>
  <si>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</si>
  <si>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</si>
  <si>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</si>
  <si>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</si>
  <si>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</si>
  <si>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</si>
  <si>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</si>
  <si>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</si>
  <si>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</si>
  <si>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</si>
  <si>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</si>
  <si>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</si>
  <si>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</si>
  <si>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</si>
  <si>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</si>
  <si>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</si>
  <si>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</si>
  <si>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</si>
  <si>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</si>
  <si>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</si>
  <si>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</si>
  <si>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</si>
  <si>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</si>
  <si>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</si>
  <si>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</si>
  <si>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</si>
  <si>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</si>
  <si>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</si>
  <si>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</si>
  <si>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</si>
  <si>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</si>
  <si>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</si>
  <si>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</si>
  <si>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</si>
  <si>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</si>
  <si>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</si>
  <si>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</si>
  <si>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</si>
  <si>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</si>
  <si>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</si>
  <si>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</si>
  <si>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</si>
  <si>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</si>
  <si>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</si>
  <si>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</si>
  <si>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</si>
  <si>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</si>
  <si>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</si>
  <si>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</si>
  <si>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</si>
  <si>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</si>
  <si>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</si>
  <si>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</si>
  <si>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</si>
  <si>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</si>
  <si>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</si>
  <si>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</si>
  <si>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</si>
  <si>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</si>
  <si>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</si>
  <si>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</si>
  <si>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</si>
  <si>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</si>
  <si>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</si>
  <si>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</si>
  <si>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</si>
  <si>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</si>
  <si>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</si>
  <si>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</si>
  <si>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</si>
  <si>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</si>
  <si>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</si>
  <si>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</si>
  <si>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</si>
  <si>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</si>
  <si>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</si>
  <si>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</si>
  <si>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</si>
  <si>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</si>
  <si>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</si>
  <si>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</si>
  <si>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</si>
  <si>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</si>
  <si>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</si>
  <si>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</si>
  <si>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</si>
  <si>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</si>
  <si>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</si>
  <si>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</si>
  <si>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</si>
  <si>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</si>
  <si>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</si>
  <si>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</si>
  <si>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</si>
  <si>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</si>
  <si>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</si>
  <si>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</si>
  <si>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</si>
  <si>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</si>
  <si>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</si>
  <si>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</si>
  <si>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</si>
  <si>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</si>
  <si>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</si>
  <si>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</si>
  <si>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</si>
  <si>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</si>
  <si>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</si>
  <si>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</si>
  <si>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</si>
  <si>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</si>
  <si>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</si>
  <si>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</si>
  <si>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</si>
  <si>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</si>
  <si>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</si>
  <si>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</si>
  <si>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</si>
  <si>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</si>
  <si>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</si>
  <si>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</si>
  <si>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</si>
  <si>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</si>
  <si>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</si>
  <si>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</si>
  <si>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</si>
  <si>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</si>
  <si>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</si>
  <si>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</si>
  <si>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</si>
  <si>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</si>
  <si>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</si>
  <si>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</si>
  <si>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</si>
  <si>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</si>
  <si>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</si>
  <si>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</si>
  <si>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</si>
  <si>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</si>
  <si>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</si>
  <si>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</si>
  <si>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</si>
  <si>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</si>
  <si>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</si>
  <si>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</si>
  <si>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</si>
  <si>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</si>
  <si>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</si>
  <si>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</si>
  <si>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</si>
  <si>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</si>
  <si>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</si>
  <si>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</si>
  <si>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</si>
  <si>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</si>
  <si>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</si>
  <si>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</si>
  <si>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</si>
  <si>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</si>
  <si>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</si>
  <si>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</si>
  <si>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</si>
  <si>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</si>
  <si>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</si>
  <si>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</si>
  <si>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</si>
  <si>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</si>
  <si>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</si>
  <si>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</si>
  <si>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</si>
  <si>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</si>
  <si>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</si>
  <si>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</si>
  <si>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</si>
  <si>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</si>
  <si>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</si>
  <si>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</si>
  <si>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</si>
  <si>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</si>
  <si>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</si>
  <si>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</si>
  <si>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</si>
  <si>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</si>
  <si>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</si>
  <si>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</si>
  <si>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</si>
  <si>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</si>
  <si>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</si>
  <si>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</si>
  <si>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</si>
  <si>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</si>
  <si>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</si>
  <si>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</si>
  <si>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</si>
  <si>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</si>
  <si>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</si>
  <si>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</si>
  <si>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</si>
  <si>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</si>
  <si>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</si>
  <si>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</si>
  <si>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</si>
  <si>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</si>
  <si>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</si>
  <si>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</si>
  <si>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</si>
  <si>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</si>
  <si>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</si>
  <si>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</si>
  <si>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</si>
  <si>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</si>
  <si>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</si>
  <si>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</si>
  <si>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</si>
  <si>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</si>
  <si>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</si>
  <si>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</si>
  <si>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</si>
  <si>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</si>
  <si>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</si>
  <si>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</si>
  <si>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</si>
  <si>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</si>
  <si>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</si>
  <si>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</si>
  <si>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</si>
  <si>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</si>
  <si>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</si>
  <si>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</si>
  <si>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</si>
  <si>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</si>
  <si>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</si>
  <si>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</si>
  <si>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</si>
  <si>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</si>
  <si>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</si>
  <si>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</si>
  <si>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</si>
  <si>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</si>
  <si>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</si>
  <si>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</si>
  <si>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</si>
  <si>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</si>
  <si>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</si>
  <si>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</si>
  <si>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</si>
  <si>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</si>
  <si>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</si>
  <si>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</si>
  <si>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</si>
  <si>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</si>
  <si>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</si>
  <si>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</si>
  <si>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</si>
  <si>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</si>
  <si>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</si>
  <si>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</si>
  <si>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</si>
  <si>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</si>
  <si>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</si>
  <si>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</si>
  <si>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</si>
  <si>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</si>
  <si>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</si>
  <si>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</si>
  <si>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</si>
  <si>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</si>
  <si>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</si>
  <si>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</si>
  <si>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</si>
  <si>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</si>
  <si>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</si>
  <si>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</si>
  <si>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</si>
  <si>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</si>
  <si>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</si>
  <si>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</si>
  <si>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</si>
  <si>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</si>
  <si>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</si>
  <si>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</si>
  <si>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</si>
  <si>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</si>
  <si>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</si>
  <si>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</si>
  <si>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</si>
  <si>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</si>
  <si>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</si>
  <si>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</si>
  <si>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</si>
  <si>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</si>
  <si>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</si>
  <si>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</si>
  <si>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</si>
  <si>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</si>
  <si>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</si>
  <si>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</si>
  <si>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</si>
  <si>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</si>
  <si>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</si>
  <si>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</si>
  <si>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</si>
  <si>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</si>
  <si>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</si>
  <si>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</si>
  <si>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</si>
  <si>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</si>
  <si>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</si>
  <si>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</si>
  <si>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</si>
  <si>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</si>
  <si>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</si>
  <si>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</si>
  <si>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</si>
  <si>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</si>
  <si>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</si>
  <si>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</si>
  <si>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</si>
  <si>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</si>
  <si>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</si>
  <si>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</si>
  <si>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</si>
  <si>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</si>
  <si>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</si>
  <si>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</si>
  <si>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</si>
  <si>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</si>
  <si>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</si>
  <si>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</si>
  <si>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</si>
  <si>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</si>
  <si>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</si>
  <si>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</si>
  <si>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</si>
  <si>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</si>
  <si>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</si>
  <si>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</si>
  <si>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</si>
  <si>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</si>
  <si>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</si>
  <si>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</si>
  <si>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</si>
  <si>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</si>
  <si>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</si>
  <si>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</si>
  <si>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</si>
  <si>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</si>
  <si>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</si>
  <si>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</si>
  <si>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</si>
  <si>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</si>
  <si>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</si>
  <si>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</si>
  <si>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</si>
  <si>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</si>
  <si>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</si>
  <si>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</si>
  <si>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</si>
  <si>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</si>
  <si>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</si>
  <si>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</si>
  <si>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</si>
  <si>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</si>
  <si>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</si>
  <si>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</si>
  <si>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</si>
  <si>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</si>
  <si>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</si>
  <si>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</si>
  <si>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</si>
  <si>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</si>
  <si>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</si>
  <si>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</si>
  <si>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</si>
  <si>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</si>
  <si>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</si>
  <si>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</si>
  <si>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</si>
  <si>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</si>
  <si>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</si>
  <si>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</si>
  <si>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</si>
  <si>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</si>
  <si>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</si>
  <si>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</si>
  <si>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</si>
  <si>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</si>
  <si>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</si>
  <si>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</si>
  <si>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</si>
  <si>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</si>
  <si>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</si>
  <si>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</si>
  <si>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</si>
  <si>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</si>
  <si>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</si>
  <si>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</si>
  <si>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</si>
  <si>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</si>
  <si>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</si>
  <si>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</si>
  <si>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</si>
  <si>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</si>
  <si>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</si>
  <si>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</si>
  <si>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</si>
  <si>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</si>
  <si>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</si>
  <si>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</si>
  <si>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</si>
  <si>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</si>
  <si>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</si>
  <si>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</si>
  <si>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</si>
  <si>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</si>
  <si>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</si>
  <si>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</si>
  <si>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</si>
  <si>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</si>
  <si>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</si>
  <si>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</si>
  <si>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</si>
  <si>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</si>
  <si>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</si>
  <si>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</si>
  <si>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</si>
  <si>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</si>
  <si>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</si>
  <si>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</si>
  <si>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</si>
  <si>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</si>
  <si>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</si>
  <si>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</si>
  <si>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</si>
  <si>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</si>
  <si>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</si>
  <si>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</si>
  <si>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</si>
  <si>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</si>
  <si>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</si>
  <si>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</si>
  <si>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</si>
  <si>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</si>
  <si>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</si>
  <si>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</si>
  <si>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</si>
  <si>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</si>
  <si>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</si>
  <si>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</si>
  <si>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</si>
  <si>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</si>
  <si>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</si>
  <si>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</si>
  <si>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</si>
  <si>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</si>
  <si>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</si>
  <si>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</si>
  <si>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</si>
  <si>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</si>
  <si>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</si>
  <si>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</si>
  <si>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</si>
  <si>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</si>
  <si>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</si>
  <si>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</si>
  <si>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</si>
  <si>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</si>
  <si>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</si>
  <si>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</si>
  <si>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</si>
  <si>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</si>
  <si>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</si>
  <si>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</si>
  <si>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</si>
  <si>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</si>
  <si>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</si>
  <si>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</si>
  <si>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</si>
  <si>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</si>
  <si>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</si>
  <si>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</si>
  <si>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</si>
  <si>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</si>
  <si>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</si>
  <si>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</si>
  <si>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</si>
  <si>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</si>
  <si>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</si>
  <si>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</si>
  <si>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</si>
  <si>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</si>
  <si>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</si>
  <si>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</si>
  <si>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</si>
  <si>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</si>
  <si>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</si>
  <si>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</si>
  <si>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</si>
  <si>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</si>
  <si>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</si>
  <si>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</si>
  <si>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</si>
  <si>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</si>
  <si>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</si>
  <si>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</si>
  <si>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</si>
  <si>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</si>
  <si>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</si>
  <si>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</si>
  <si>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</si>
  <si>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</si>
  <si>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</si>
  <si>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</si>
  <si>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</si>
  <si>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</si>
  <si>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</si>
  <si>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</si>
  <si>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</si>
  <si>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</si>
  <si>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</si>
  <si>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</si>
  <si>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</si>
  <si>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</si>
  <si>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</si>
  <si>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</si>
  <si>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</si>
  <si>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</si>
  <si>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</si>
  <si>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</si>
  <si>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</si>
  <si>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</si>
  <si>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</si>
  <si>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</si>
  <si>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</si>
  <si>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</si>
  <si>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</si>
  <si>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</si>
  <si>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</si>
  <si>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</si>
  <si>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</si>
  <si>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</si>
  <si>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</si>
  <si>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</si>
  <si>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</si>
  <si>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</si>
  <si>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</si>
  <si>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</si>
  <si>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</si>
  <si>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</si>
  <si>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</si>
  <si>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</si>
  <si>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</si>
  <si>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</si>
  <si>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</si>
  <si>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</si>
  <si>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</si>
  <si>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</si>
  <si>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</si>
  <si>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</si>
  <si>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</si>
  <si>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</si>
  <si>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</si>
  <si>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</si>
  <si>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</si>
  <si>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</si>
  <si>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</si>
  <si>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</si>
  <si>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</si>
  <si>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</si>
  <si>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</si>
  <si>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</si>
  <si>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</si>
  <si>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</si>
  <si>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</si>
  <si>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</si>
  <si>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</si>
  <si>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</si>
  <si>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</si>
  <si>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</si>
  <si>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</si>
  <si>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</si>
  <si>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</si>
  <si>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</si>
  <si>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</si>
  <si>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</si>
  <si>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</si>
  <si>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</si>
  <si>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</si>
  <si>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</si>
  <si>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</si>
  <si>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</si>
  <si>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</si>
  <si>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</si>
  <si>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</si>
  <si>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</si>
  <si>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</si>
  <si>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</si>
  <si>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</si>
  <si>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</si>
  <si>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</si>
  <si>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</si>
  <si>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</si>
  <si>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</si>
  <si>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</si>
  <si>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</si>
  <si>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</si>
  <si>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</si>
  <si>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</si>
  <si>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</si>
  <si>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</si>
  <si>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</si>
  <si>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</si>
  <si>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</si>
  <si>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</si>
  <si>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</si>
  <si>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</si>
  <si>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</si>
  <si>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</si>
  <si>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</si>
  <si>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</si>
  <si>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</si>
  <si>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</si>
  <si>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</si>
  <si>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</si>
  <si>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</si>
  <si>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</si>
  <si>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</si>
  <si>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</si>
  <si>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</si>
  <si>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</si>
  <si>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</si>
  <si>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</si>
  <si>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</si>
  <si>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</si>
  <si>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</si>
  <si>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</si>
  <si>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</si>
  <si>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</si>
  <si>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</si>
  <si>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</si>
  <si>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</si>
  <si>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</si>
  <si>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</si>
  <si>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</si>
  <si>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</si>
  <si>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</si>
  <si>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</si>
  <si>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</si>
  <si>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</si>
  <si>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</si>
  <si>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</si>
  <si>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</si>
  <si>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</si>
  <si>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</si>
  <si>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</si>
  <si>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</si>
  <si>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</si>
  <si>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</si>
  <si>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</si>
  <si>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</si>
  <si>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</si>
  <si>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</si>
  <si>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</si>
  <si>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</si>
  <si>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</si>
  <si>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</si>
  <si>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</si>
  <si>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</si>
  <si>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</si>
  <si>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</si>
  <si>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</si>
  <si>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</si>
  <si>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</si>
  <si>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</si>
  <si>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</si>
  <si>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</si>
  <si>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</si>
  <si>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</si>
  <si>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</si>
  <si>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</si>
  <si>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</si>
  <si>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</si>
  <si>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</si>
  <si>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</si>
  <si>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</si>
  <si>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</si>
  <si>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</si>
  <si>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</si>
  <si>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</si>
  <si>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</si>
  <si>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</si>
  <si>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</si>
  <si>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</si>
  <si>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</si>
  <si>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</si>
  <si>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</si>
  <si>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</si>
  <si>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</si>
  <si>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</si>
  <si>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</si>
  <si>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</si>
  <si>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</si>
  <si>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</si>
  <si>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</si>
  <si>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</si>
  <si>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</si>
  <si>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</si>
  <si>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</si>
  <si>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</si>
  <si>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</si>
  <si>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</si>
  <si>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</si>
  <si>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</si>
  <si>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</si>
  <si>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</si>
  <si>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</si>
  <si>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</si>
  <si>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</si>
  <si>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</si>
  <si>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</si>
  <si>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</si>
  <si>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</si>
  <si>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</si>
  <si>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</si>
  <si>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</si>
  <si>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</si>
  <si>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</si>
  <si>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</si>
  <si>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</si>
  <si>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</si>
  <si>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</si>
  <si>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</si>
  <si>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</si>
  <si>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</si>
  <si>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</si>
  <si>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</si>
  <si>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</si>
  <si>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</si>
  <si>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</si>
  <si>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</si>
  <si>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</si>
  <si>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</si>
  <si>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</si>
  <si>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</si>
  <si>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</si>
  <si>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</si>
  <si>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</si>
  <si>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</si>
  <si>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</si>
  <si>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</si>
  <si>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</si>
  <si>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</si>
  <si>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</si>
  <si>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</si>
  <si>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</si>
  <si>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</si>
  <si>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</si>
  <si>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</si>
  <si>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</si>
  <si>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</si>
  <si>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</si>
  <si>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</si>
  <si>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</si>
  <si>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</si>
  <si>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</si>
  <si>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</si>
  <si>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</si>
  <si>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</si>
  <si>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</si>
  <si>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</si>
  <si>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</si>
  <si>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</si>
  <si>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</si>
  <si>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</si>
  <si>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</si>
  <si>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</si>
  <si>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</si>
  <si>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</si>
  <si>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</si>
  <si>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</si>
  <si>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</si>
  <si>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</si>
  <si>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</si>
  <si>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</si>
  <si>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</si>
  <si>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</si>
  <si>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</si>
  <si>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</si>
  <si>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</si>
  <si>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</si>
  <si>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</si>
  <si>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</si>
  <si>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</si>
  <si>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</si>
  <si>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</si>
  <si>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</si>
  <si>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</si>
  <si>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</si>
  <si>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</si>
  <si>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</si>
  <si>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</si>
  <si>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</si>
  <si>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</si>
  <si>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</si>
  <si>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</si>
  <si>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</si>
  <si>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</si>
  <si>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</si>
  <si>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</si>
  <si>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</si>
  <si>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</si>
  <si>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</si>
  <si>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</si>
  <si>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</si>
  <si>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</si>
  <si>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</si>
  <si>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</si>
  <si>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</si>
  <si>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</si>
  <si>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</si>
  <si>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</si>
  <si>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</si>
  <si>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</si>
  <si>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</si>
  <si>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</si>
  <si>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</si>
  <si>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</si>
  <si>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</si>
  <si>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</si>
  <si>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</si>
  <si>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</si>
  <si>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</si>
  <si>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</si>
  <si>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</si>
  <si>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</si>
  <si>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</si>
  <si>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</si>
  <si>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</si>
  <si>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</si>
  <si>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</si>
  <si>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</si>
  <si>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</si>
  <si>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</si>
  <si>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</si>
  <si>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</si>
  <si>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</si>
  <si>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</si>
  <si>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</si>
  <si>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</si>
  <si>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</si>
  <si>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</si>
  <si>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</si>
  <si>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</si>
  <si>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</si>
  <si>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</si>
  <si>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</si>
  <si>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</si>
  <si>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</si>
  <si>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</si>
  <si>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</si>
  <si>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</si>
  <si>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</si>
  <si>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</si>
  <si>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</si>
  <si>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</si>
  <si>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</si>
  <si>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</si>
  <si>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</si>
  <si>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</si>
  <si>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</si>
  <si>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</si>
  <si>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</si>
  <si>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</si>
  <si>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</si>
  <si>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</si>
  <si>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</si>
  <si>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</si>
  <si>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</si>
  <si>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</si>
  <si>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</si>
  <si>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</si>
  <si>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</si>
  <si>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</si>
  <si>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</si>
  <si>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</si>
  <si>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</si>
  <si>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</si>
  <si>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</si>
  <si>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</si>
  <si>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</si>
  <si>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</si>
  <si>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</si>
  <si>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</si>
  <si>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</si>
  <si>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</si>
  <si>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</si>
  <si>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</si>
  <si>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</si>
  <si>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</si>
  <si>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</si>
  <si>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</si>
  <si>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</si>
  <si>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</si>
  <si>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</si>
  <si>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</si>
  <si>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</si>
  <si>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</si>
  <si>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</si>
  <si>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</si>
  <si>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</si>
  <si>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</si>
  <si>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</si>
  <si>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</si>
  <si>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</si>
  <si>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</si>
  <si>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</si>
  <si>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</si>
  <si>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</si>
  <si>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</si>
  <si>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</si>
  <si>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</si>
  <si>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</si>
  <si>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</si>
  <si>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</si>
  <si>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</si>
  <si>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</si>
  <si>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</si>
  <si>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</si>
  <si>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</si>
  <si>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</si>
  <si>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</si>
  <si>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</si>
  <si>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</si>
  <si>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</si>
  <si>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</si>
  <si>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</si>
  <si>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</si>
  <si>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</si>
  <si>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</si>
  <si>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</si>
  <si>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</si>
  <si>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</si>
  <si>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</si>
  <si>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</si>
  <si>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</si>
  <si>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</si>
  <si>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</si>
  <si>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</si>
  <si>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</si>
  <si>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</si>
  <si>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</si>
  <si>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</si>
  <si>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</si>
  <si>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</si>
  <si>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</si>
  <si>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</si>
  <si>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</si>
  <si>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</si>
  <si>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</si>
  <si>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</si>
  <si>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</si>
  <si>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</si>
  <si>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</si>
  <si>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</si>
  <si>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</si>
  <si>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</si>
  <si>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</si>
  <si>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</si>
  <si>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</si>
  <si>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</si>
  <si>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</si>
  <si>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</si>
  <si>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</si>
  <si>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</si>
  <si>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</si>
  <si>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</si>
  <si>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</si>
  <si>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</si>
  <si>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</si>
  <si>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</si>
  <si>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</si>
  <si>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</si>
  <si>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</si>
  <si>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</si>
  <si>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</si>
  <si>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</si>
  <si>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</si>
  <si>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</si>
  <si>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</si>
  <si>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</si>
  <si>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</si>
  <si>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</si>
  <si>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</si>
  <si>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</si>
  <si>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</si>
  <si>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</si>
  <si>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</si>
  <si>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</si>
  <si>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</si>
  <si>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</si>
  <si>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</si>
  <si>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</si>
  <si>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</si>
  <si>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</si>
  <si>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</si>
  <si>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</si>
  <si>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</si>
  <si>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</si>
  <si>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</si>
  <si>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</si>
  <si>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</si>
  <si>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</si>
  <si>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</si>
  <si>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</si>
  <si>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</si>
  <si>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</si>
  <si>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</si>
  <si>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</si>
  <si>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</si>
  <si>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</si>
  <si>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</si>
  <si>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</si>
  <si>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</si>
  <si>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</si>
  <si>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</si>
  <si>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</si>
  <si>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</si>
  <si>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</si>
  <si>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</si>
  <si>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</si>
  <si>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</si>
  <si>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</si>
  <si>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</si>
  <si>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</si>
  <si>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</si>
  <si>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</si>
  <si>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</si>
  <si>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</si>
  <si>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</si>
  <si>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</si>
  <si>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</si>
  <si>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</si>
  <si>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</si>
  <si>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</si>
  <si>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</si>
  <si>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</si>
  <si>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</si>
  <si>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</si>
  <si>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</si>
  <si>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</si>
  <si>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</si>
  <si>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</si>
  <si>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</si>
  <si>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</si>
  <si>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</si>
  <si>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</si>
  <si>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</si>
  <si>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</si>
  <si>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</si>
  <si>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</si>
  <si>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</si>
  <si>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</si>
  <si>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</si>
  <si>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</si>
  <si>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</si>
  <si>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</si>
  <si>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</si>
  <si>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</si>
  <si>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</si>
  <si>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</si>
  <si>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</si>
  <si>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</si>
  <si>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</si>
  <si>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</si>
  <si>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</si>
  <si>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</si>
  <si>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</si>
  <si>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</si>
  <si>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</si>
  <si>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</si>
  <si>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</si>
  <si>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</si>
  <si>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</si>
  <si>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</si>
  <si>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</si>
  <si>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</si>
  <si>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</si>
  <si>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</si>
  <si>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</si>
  <si>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</si>
  <si>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</si>
  <si>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</si>
  <si>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</si>
  <si>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</si>
  <si>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</si>
  <si>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</si>
  <si>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</si>
  <si>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</si>
  <si>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</si>
  <si>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</si>
  <si>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</si>
  <si>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</si>
  <si>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</si>
  <si>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</si>
  <si>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</si>
  <si>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</si>
  <si>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</si>
  <si>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</si>
  <si>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</si>
  <si>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</si>
  <si>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</si>
  <si>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</si>
  <si>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</si>
  <si>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</si>
  <si>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</si>
  <si>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</si>
  <si>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</si>
  <si>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</si>
  <si>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</si>
  <si>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</si>
  <si>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</si>
  <si>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</si>
  <si>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</si>
  <si>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</si>
  <si>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</si>
  <si>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</si>
  <si>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</si>
  <si>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</si>
  <si>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</si>
  <si>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</si>
  <si>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</si>
  <si>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</si>
  <si>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</si>
  <si>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</si>
  <si>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</si>
  <si>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</si>
  <si>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</si>
  <si>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</si>
  <si>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</si>
  <si>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</si>
  <si>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</si>
  <si>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</si>
  <si>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</si>
  <si>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</si>
  <si>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</si>
  <si>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</si>
  <si>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</si>
  <si>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</si>
  <si>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</si>
  <si>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</si>
  <si>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</si>
  <si>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</si>
  <si>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</si>
  <si>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</si>
  <si>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</si>
  <si>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</si>
  <si>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</si>
  <si>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</si>
  <si>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</si>
  <si>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</si>
  <si>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</si>
  <si>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</si>
  <si>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</si>
  <si>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</si>
  <si>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</si>
  <si>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</si>
  <si>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</si>
  <si>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</si>
  <si>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</si>
  <si>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</si>
  <si>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</si>
  <si>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</si>
  <si>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</si>
  <si>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</si>
  <si>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</si>
  <si>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</si>
  <si>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</si>
  <si>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</si>
  <si>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</si>
  <si>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</si>
  <si>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</si>
  <si>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</si>
  <si>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</si>
  <si>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</si>
  <si>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</si>
  <si>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</si>
  <si>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</si>
  <si>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</si>
  <si>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</si>
  <si>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</si>
  <si>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</si>
  <si>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</si>
  <si>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</si>
  <si>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</si>
  <si>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</si>
  <si>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</si>
  <si>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</si>
  <si>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</si>
  <si>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</si>
  <si>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</si>
  <si>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</si>
  <si>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</si>
  <si>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</si>
  <si>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</si>
  <si>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</si>
  <si>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</si>
  <si>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</si>
  <si>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</si>
  <si>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</si>
  <si>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</si>
  <si>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</si>
  <si>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</si>
  <si>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</si>
  <si>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</si>
  <si>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</si>
  <si>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</si>
  <si>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</si>
  <si>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</si>
  <si>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</si>
  <si>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</si>
  <si>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</si>
  <si>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</si>
  <si>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</si>
  <si>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</si>
  <si>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</si>
  <si>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</si>
  <si>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</si>
  <si>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</si>
  <si>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</si>
  <si>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</si>
  <si>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</si>
  <si>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</si>
  <si>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</si>
  <si>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</si>
  <si>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</si>
  <si>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</si>
  <si>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</si>
  <si>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</si>
  <si>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</si>
  <si>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</si>
  <si>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</si>
  <si>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</si>
  <si>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</si>
  <si>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</si>
  <si>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</si>
  <si>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</si>
  <si>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</si>
  <si>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</si>
  <si>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</si>
  <si>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</si>
  <si>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</si>
  <si>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</si>
  <si>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</si>
  <si>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</si>
  <si>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</si>
  <si>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</si>
  <si>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</si>
  <si>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</si>
  <si>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</si>
  <si>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</si>
  <si>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</si>
  <si>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</si>
  <si>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</si>
  <si>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</si>
  <si>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</si>
  <si>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</si>
  <si>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</si>
  <si>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</si>
  <si>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</si>
  <si>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</si>
  <si>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</si>
  <si>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</si>
  <si>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</si>
  <si>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</si>
  <si>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</si>
  <si>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</si>
  <si>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</si>
  <si>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</si>
  <si>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</si>
  <si>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</si>
  <si>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</si>
  <si>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</si>
  <si>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</si>
  <si>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</si>
  <si>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</si>
  <si>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</si>
  <si>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</si>
  <si>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</si>
  <si>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</si>
  <si>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</si>
  <si>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</si>
  <si>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</si>
  <si>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</si>
  <si>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</si>
  <si>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</si>
  <si>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</si>
  <si>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</si>
  <si>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</si>
  <si>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</si>
  <si>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</si>
  <si>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</si>
  <si>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</si>
  <si>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</si>
  <si>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</si>
  <si>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</si>
  <si>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</si>
  <si>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</si>
  <si>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</si>
  <si>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</si>
  <si>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</si>
  <si>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</si>
  <si>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</si>
  <si>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</si>
  <si>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</si>
  <si>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</si>
  <si>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</si>
  <si>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</si>
  <si>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</si>
  <si>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</si>
  <si>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</si>
  <si>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</si>
  <si>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</si>
  <si>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</si>
  <si>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</si>
  <si>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</si>
  <si>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</si>
  <si>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</si>
  <si>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</si>
  <si>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</si>
  <si>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</si>
  <si>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</si>
  <si>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</si>
  <si>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</si>
  <si>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</si>
  <si>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</si>
  <si>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</si>
  <si>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</si>
  <si>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</si>
  <si>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</si>
  <si>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</si>
  <si>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</si>
  <si>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</si>
  <si>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</si>
  <si>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</si>
  <si>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</si>
  <si>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</si>
  <si>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</si>
  <si>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</si>
  <si>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</si>
  <si>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</si>
  <si>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</si>
  <si>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</si>
  <si>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</si>
  <si>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</si>
  <si>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</si>
  <si>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</si>
  <si>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</si>
  <si>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</si>
  <si>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</si>
  <si>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</si>
  <si>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</si>
  <si>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</si>
  <si>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</si>
  <si>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</si>
  <si>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</si>
  <si>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</si>
  <si>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</si>
  <si>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</si>
  <si>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</si>
  <si>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</si>
  <si>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</si>
  <si>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</si>
  <si>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</si>
  <si>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</si>
  <si>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</si>
  <si>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</si>
  <si>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</si>
  <si>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</si>
  <si>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</si>
  <si>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</si>
  <si>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</si>
  <si>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</si>
  <si>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</si>
  <si>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</si>
  <si>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</si>
  <si>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</si>
  <si>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</si>
  <si>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</si>
  <si>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</si>
  <si>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</si>
  <si>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</si>
  <si>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</si>
  <si>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</si>
  <si>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</si>
  <si>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</si>
  <si>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</si>
  <si>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</si>
  <si>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</si>
  <si>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</si>
  <si>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</si>
  <si>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</si>
  <si>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</si>
  <si>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</si>
  <si>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</si>
  <si>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</si>
  <si>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</si>
  <si>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</si>
  <si>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</si>
  <si>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</si>
  <si>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</si>
  <si>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</si>
  <si>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</si>
  <si>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</si>
  <si>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</si>
  <si>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</si>
  <si>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</si>
  <si>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</si>
  <si>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</si>
  <si>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</si>
  <si>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</si>
  <si>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</si>
  <si>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</si>
  <si>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</si>
  <si>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</si>
  <si>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</si>
  <si>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</si>
  <si>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</si>
  <si>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</si>
  <si>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</si>
  <si>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</si>
  <si>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</si>
  <si>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</si>
  <si>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</si>
  <si>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</si>
  <si>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</si>
  <si>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</si>
  <si>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</si>
  <si>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</si>
  <si>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</si>
  <si>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</si>
  <si>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</si>
  <si>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</si>
  <si>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</si>
  <si>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</si>
  <si>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</si>
  <si>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</si>
  <si>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</si>
  <si>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</si>
  <si>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</si>
  <si>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</si>
  <si>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</si>
  <si>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</si>
  <si>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</si>
  <si>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</si>
  <si>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</si>
  <si>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</si>
  <si>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</si>
  <si>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</si>
  <si>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</si>
  <si>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</si>
  <si>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</si>
  <si>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</si>
  <si>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</si>
  <si>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</si>
  <si>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</si>
  <si>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</si>
  <si>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</si>
  <si>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</si>
  <si>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</si>
  <si>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</si>
  <si>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</si>
  <si>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</si>
  <si>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</si>
  <si>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</si>
  <si>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</si>
  <si>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</si>
  <si>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</si>
  <si>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</si>
  <si>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</si>
  <si>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</si>
  <si>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</si>
  <si>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</si>
  <si>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</si>
  <si>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</si>
  <si>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</si>
  <si>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</si>
  <si>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</si>
  <si>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</si>
  <si>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</si>
  <si>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</si>
  <si>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</si>
  <si>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</si>
  <si>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</si>
  <si>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</si>
  <si>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</si>
  <si>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</si>
  <si>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</si>
  <si>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</si>
  <si>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</si>
  <si>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</si>
  <si>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</si>
  <si>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</si>
  <si>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</si>
  <si>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</si>
  <si>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</si>
  <si>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</si>
  <si>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</si>
  <si>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</si>
  <si>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</si>
  <si>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</si>
  <si>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</si>
  <si>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</si>
  <si>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</si>
  <si>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</si>
  <si>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</si>
  <si>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</si>
  <si>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</si>
  <si>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</si>
  <si>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</si>
  <si>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</si>
  <si>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</si>
  <si>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</si>
  <si>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</si>
  <si>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</si>
  <si>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</si>
  <si>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</si>
  <si>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</si>
  <si>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</si>
  <si>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</si>
  <si>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</si>
  <si>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</si>
  <si>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</si>
  <si>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</si>
  <si>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</si>
  <si>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</si>
  <si>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</si>
  <si>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</si>
  <si>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</si>
  <si>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</si>
  <si>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</si>
  <si>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</si>
  <si>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</si>
  <si>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</si>
  <si>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</si>
  <si>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</si>
  <si>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</si>
  <si>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</si>
  <si>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</si>
  <si>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</si>
  <si>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</si>
  <si>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</si>
  <si>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</si>
  <si>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</si>
  <si>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</si>
  <si>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</si>
  <si>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</si>
  <si>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</si>
  <si>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</si>
  <si>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</si>
  <si>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</si>
  <si>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</si>
  <si>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</si>
  <si>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</si>
  <si>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</si>
  <si>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</si>
  <si>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</si>
  <si>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</si>
  <si>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</si>
  <si>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</si>
  <si>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</si>
  <si>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</si>
  <si>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</si>
  <si>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</si>
  <si>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</si>
  <si>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</si>
  <si>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</si>
  <si>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</si>
  <si>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</si>
  <si>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</si>
  <si>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</si>
  <si>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</si>
  <si>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</si>
  <si>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</si>
  <si>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</si>
  <si>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</si>
  <si>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</si>
  <si>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</si>
  <si>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</si>
  <si>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</si>
  <si>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</si>
  <si>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</si>
  <si>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</si>
  <si>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</si>
  <si>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</si>
  <si>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</si>
  <si>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</si>
  <si>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</si>
  <si>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</si>
  <si>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</si>
  <si>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</si>
  <si>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</si>
  <si>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</si>
  <si>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</si>
  <si>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</si>
  <si>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</si>
  <si>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</si>
  <si>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</si>
  <si>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</si>
  <si>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</si>
  <si>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</si>
  <si>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</si>
  <si>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</si>
  <si>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</si>
  <si>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</si>
  <si>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</si>
  <si>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</si>
  <si>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</si>
  <si>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</si>
  <si>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</si>
  <si>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</si>
  <si>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</si>
  <si>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</si>
  <si>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</si>
  <si>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</si>
  <si>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</si>
  <si>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</si>
  <si>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</si>
  <si>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</si>
  <si>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</si>
  <si>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</si>
  <si>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</si>
  <si>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</si>
  <si>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</si>
  <si>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</si>
  <si>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</si>
  <si>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</si>
  <si>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</si>
  <si>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</si>
  <si>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</si>
  <si>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</si>
  <si>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</si>
  <si>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</si>
  <si>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</si>
  <si>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</si>
  <si>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</si>
  <si>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</si>
  <si>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</si>
  <si>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</si>
  <si>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</si>
  <si>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</si>
  <si>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</si>
  <si>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</si>
  <si>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</si>
  <si>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</si>
  <si>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</si>
  <si>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</si>
  <si>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</si>
  <si>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</si>
  <si>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</si>
  <si>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</si>
  <si>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</si>
  <si>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</si>
  <si>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</si>
  <si>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</si>
  <si>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</si>
  <si>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</si>
  <si>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</si>
  <si>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</si>
  <si>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</si>
  <si>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</si>
  <si>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</si>
  <si>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</si>
  <si>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</si>
  <si>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</si>
  <si>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</si>
  <si>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</si>
  <si>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</si>
  <si>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</si>
  <si>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</si>
  <si>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</si>
  <si>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</si>
  <si>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</si>
  <si>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</si>
  <si>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</si>
  <si>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</si>
  <si>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</si>
  <si>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</si>
  <si>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</si>
  <si>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</si>
  <si>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</si>
  <si>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</si>
  <si>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</si>
  <si>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</si>
  <si>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</si>
  <si>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</si>
  <si>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</si>
  <si>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</si>
  <si>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</si>
  <si>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</si>
  <si>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</si>
  <si>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</si>
  <si>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</si>
  <si>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</si>
  <si>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</si>
  <si>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</si>
  <si>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</si>
  <si>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</si>
  <si>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</si>
  <si>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</si>
  <si>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</si>
  <si>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</si>
  <si>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</si>
  <si>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</si>
  <si>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</si>
  <si>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</si>
  <si>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</si>
  <si>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</si>
  <si>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</si>
  <si>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</si>
  <si>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</si>
  <si>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</si>
  <si>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</si>
  <si>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</si>
  <si>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</si>
  <si>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</si>
  <si>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</si>
  <si>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</si>
  <si>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</si>
  <si>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</si>
  <si>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</si>
  <si>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</si>
  <si>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</si>
  <si>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</si>
  <si>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</si>
  <si>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</si>
  <si>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</si>
  <si>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</si>
  <si>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</si>
  <si>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</si>
  <si>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</si>
  <si>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</si>
  <si>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</si>
  <si>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</si>
  <si>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</si>
  <si>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</si>
  <si>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</si>
  <si>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</si>
  <si>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</si>
  <si>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</si>
  <si>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</si>
  <si>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</si>
  <si>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</si>
  <si>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</si>
  <si>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</si>
  <si>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</si>
  <si>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</si>
  <si>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</si>
  <si>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</si>
  <si>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</si>
  <si>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</si>
  <si>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</si>
  <si>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</si>
  <si>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</si>
  <si>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</si>
  <si>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</si>
  <si>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</si>
  <si>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</si>
  <si>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</si>
  <si>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</si>
  <si>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</si>
  <si>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</si>
  <si>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</si>
  <si>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</si>
  <si>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</si>
  <si>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</si>
  <si>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</si>
  <si>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</si>
  <si>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</si>
  <si>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</si>
  <si>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</si>
  <si>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</si>
  <si>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</si>
  <si>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</si>
  <si>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</si>
  <si>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</si>
  <si>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</si>
  <si>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</si>
  <si>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</si>
  <si>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</si>
  <si>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</si>
  <si>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</si>
  <si>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</si>
  <si>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</si>
  <si>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</si>
  <si>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</si>
  <si>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</si>
  <si>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</si>
  <si>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</si>
  <si>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</si>
  <si>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</si>
  <si>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</si>
  <si>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</si>
  <si>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</si>
  <si>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</si>
  <si>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</si>
  <si>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</si>
  <si>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</si>
  <si>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</si>
  <si>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</si>
  <si>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</si>
  <si>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</si>
  <si>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</si>
  <si>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</si>
  <si>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</si>
  <si>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</si>
  <si>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</si>
  <si>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</si>
  <si>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</si>
  <si>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</si>
  <si>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</si>
  <si>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</si>
  <si>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</si>
  <si>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</si>
  <si>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</si>
  <si>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</si>
  <si>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</si>
  <si>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</si>
  <si>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</si>
  <si>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</si>
  <si>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</si>
  <si>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</si>
  <si>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</si>
  <si>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</si>
  <si>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</si>
  <si>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</si>
  <si>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</si>
  <si>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</si>
  <si>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</si>
  <si>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</si>
  <si>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</si>
  <si>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</si>
  <si>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</si>
  <si>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</si>
  <si>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</si>
  <si>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</si>
  <si>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</si>
  <si>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</si>
  <si>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</si>
  <si>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</si>
  <si>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</si>
  <si>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</si>
  <si>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</si>
  <si>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</si>
  <si>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</si>
  <si>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</si>
  <si>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</si>
  <si>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</si>
  <si>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</si>
  <si>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</si>
  <si>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</si>
  <si>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</si>
  <si>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</si>
  <si>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</si>
  <si>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</si>
  <si>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</si>
  <si>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</si>
  <si>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</si>
  <si>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</si>
  <si>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</si>
  <si>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</si>
  <si>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</si>
  <si>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</si>
  <si>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</si>
  <si>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</si>
  <si>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</si>
  <si>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</si>
  <si>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</si>
  <si>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</si>
  <si>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</si>
  <si>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</si>
  <si>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</si>
  <si>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</si>
  <si>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</si>
  <si>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</si>
  <si>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</si>
  <si>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</si>
  <si>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</si>
  <si>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</si>
  <si>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</si>
  <si>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</si>
  <si>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</si>
  <si>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</si>
  <si>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</si>
  <si>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</si>
  <si>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</si>
  <si>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</si>
  <si>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</si>
  <si>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</si>
  <si>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</si>
  <si>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</si>
  <si>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</si>
  <si>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</si>
  <si>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</si>
  <si>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</si>
  <si>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</si>
  <si>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</si>
  <si>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</si>
  <si>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</si>
  <si>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</si>
  <si>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</si>
  <si>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</si>
  <si>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</si>
  <si>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</si>
  <si>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</si>
  <si>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</si>
  <si>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</si>
  <si>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</si>
  <si>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</si>
  <si>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</si>
  <si>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</si>
  <si>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</si>
  <si>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</si>
  <si>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</si>
  <si>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</si>
  <si>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</si>
  <si>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</si>
  <si>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</si>
  <si>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</si>
  <si>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</si>
  <si>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</si>
  <si>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</si>
  <si>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</si>
  <si>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</si>
  <si>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</si>
  <si>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</si>
  <si>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</si>
  <si>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</si>
  <si>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</si>
  <si>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</si>
  <si>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</si>
  <si>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</si>
  <si>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</si>
  <si>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</si>
  <si>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</si>
  <si>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</si>
  <si>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</si>
  <si>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</si>
  <si>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</si>
  <si>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</si>
  <si>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</si>
  <si>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</si>
  <si>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</si>
  <si>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</si>
  <si>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</si>
  <si>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</si>
  <si>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</si>
  <si>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</si>
  <si>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</si>
  <si>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</si>
  <si>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</si>
  <si>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</si>
  <si>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</si>
  <si>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</si>
  <si>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</si>
  <si>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</si>
  <si>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</si>
  <si>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</si>
  <si>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</si>
  <si>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</si>
  <si>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</si>
  <si>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</si>
  <si>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</si>
  <si>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</si>
  <si>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</si>
  <si>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</si>
  <si>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</si>
  <si>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</si>
  <si>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</si>
  <si>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</si>
  <si>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</si>
  <si>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</si>
  <si>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</si>
  <si>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</si>
  <si>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</si>
  <si>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</si>
  <si>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</si>
  <si>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</si>
  <si>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</si>
  <si>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</si>
  <si>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</si>
  <si>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</si>
  <si>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</si>
  <si>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</si>
  <si>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</si>
  <si>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</si>
  <si>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</si>
  <si>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</si>
  <si>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</si>
  <si>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</si>
  <si>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</si>
  <si>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</si>
  <si>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</si>
  <si>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</si>
  <si>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</si>
  <si>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</si>
  <si>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</si>
  <si>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</si>
  <si>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</si>
  <si>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</si>
  <si>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</si>
  <si>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</si>
  <si>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</si>
  <si>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</si>
  <si>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</si>
  <si>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</si>
  <si>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</si>
  <si>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</si>
  <si>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</si>
  <si>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</si>
  <si>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</si>
  <si>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</si>
  <si>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</si>
  <si>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</si>
  <si>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</si>
  <si>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</si>
  <si>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</si>
  <si>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</si>
  <si>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</si>
  <si>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</si>
  <si>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</si>
  <si>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</si>
  <si>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</si>
  <si>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</si>
  <si>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</si>
  <si>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</si>
  <si>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</si>
  <si>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</si>
  <si>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</si>
  <si>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</si>
  <si>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</si>
  <si>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</si>
  <si>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</si>
  <si>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</si>
  <si>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</si>
  <si>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</si>
  <si>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</si>
  <si>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</si>
  <si>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</si>
  <si>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</si>
  <si>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</si>
  <si>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</si>
  <si>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</si>
  <si>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</si>
  <si>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</si>
  <si>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</si>
  <si>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</si>
  <si>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</si>
  <si>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</si>
  <si>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</si>
  <si>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</si>
  <si>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</si>
  <si>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</si>
  <si>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</si>
  <si>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</si>
  <si>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</si>
  <si>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</si>
  <si>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</si>
  <si>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</si>
  <si>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</si>
  <si>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</si>
  <si>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</si>
  <si>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</si>
  <si>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</si>
  <si>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</si>
  <si>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</si>
  <si>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</si>
  <si>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</si>
  <si>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</si>
  <si>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</si>
  <si>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</si>
  <si>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</si>
  <si>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</si>
  <si>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</si>
  <si>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</si>
  <si>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</si>
  <si>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</si>
  <si>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</si>
  <si>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</si>
  <si>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</si>
  <si>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</si>
  <si>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</si>
  <si>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</si>
  <si>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</si>
  <si>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</si>
  <si>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</si>
  <si>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</si>
  <si>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</si>
  <si>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</si>
  <si>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</si>
  <si>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</si>
  <si>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</si>
  <si>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</si>
  <si>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</si>
  <si>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</si>
  <si>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</si>
  <si>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</si>
  <si>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</si>
  <si>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</si>
  <si>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</si>
  <si>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</si>
  <si>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</si>
  <si>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</si>
  <si>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</si>
  <si>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</si>
  <si>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</si>
  <si>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</si>
  <si>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</si>
  <si>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</si>
  <si>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</si>
  <si>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</si>
  <si>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</si>
  <si>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</si>
  <si>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</si>
  <si>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</si>
  <si>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</si>
  <si>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</si>
  <si>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</si>
  <si>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</si>
  <si>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</si>
  <si>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</si>
  <si>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</si>
  <si>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</si>
  <si>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</si>
  <si>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</si>
  <si>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</si>
  <si>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</si>
  <si>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</si>
  <si>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</si>
  <si>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</si>
  <si>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</si>
  <si>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</si>
  <si>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</si>
  <si>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</si>
  <si>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</si>
  <si>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</si>
  <si>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</si>
  <si>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</si>
  <si>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</si>
  <si>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</si>
  <si>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</si>
  <si>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</si>
  <si>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</si>
  <si>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</si>
  <si>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</si>
  <si>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</si>
  <si>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</si>
  <si>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</si>
  <si>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</si>
  <si>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</si>
  <si>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</si>
  <si>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</si>
  <si>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</si>
  <si>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</si>
  <si>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</si>
  <si>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</si>
  <si>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</si>
  <si>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</si>
  <si>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</si>
  <si>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</si>
  <si>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</si>
  <si>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</si>
  <si>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</si>
  <si>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</si>
  <si>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</si>
  <si>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</si>
  <si>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</si>
  <si>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</si>
  <si>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</si>
  <si>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</si>
  <si>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</si>
  <si>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</si>
  <si>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</si>
  <si>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</si>
  <si>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</si>
  <si>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</si>
  <si>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</si>
  <si>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</si>
  <si>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</si>
  <si>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</si>
  <si>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</si>
  <si>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</si>
  <si>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</si>
  <si>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</si>
  <si>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</si>
  <si>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</si>
  <si>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</si>
  <si>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</si>
  <si>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</si>
  <si>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</si>
  <si>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</si>
  <si>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</si>
  <si>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</si>
  <si>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</si>
  <si>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</si>
  <si>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</si>
  <si>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</si>
  <si>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</si>
  <si>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</si>
  <si>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</si>
  <si>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</si>
  <si>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</si>
  <si>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</si>
  <si>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</si>
  <si>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</si>
  <si>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</si>
  <si>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</si>
  <si>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</si>
  <si>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</si>
  <si>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</si>
  <si>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</si>
  <si>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</si>
  <si>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</si>
  <si>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</si>
  <si>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</si>
  <si>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</si>
  <si>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</si>
  <si>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</si>
  <si>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</si>
  <si>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</si>
  <si>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</si>
  <si>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</si>
  <si>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</si>
  <si>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</si>
  <si>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</si>
  <si>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</si>
  <si>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</si>
  <si>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</si>
  <si>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</si>
  <si>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</si>
  <si>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</si>
  <si>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</si>
  <si>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</si>
  <si>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</si>
  <si>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</si>
  <si>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</si>
  <si>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</si>
  <si>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</si>
  <si>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</si>
  <si>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</si>
  <si>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</si>
  <si>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</si>
  <si>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</si>
  <si>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</si>
  <si>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</si>
  <si>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</si>
  <si>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</si>
  <si>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</si>
  <si>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</si>
  <si>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</si>
  <si>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</si>
  <si>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</si>
  <si>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</si>
  <si>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</si>
  <si>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</si>
  <si>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</si>
  <si>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</si>
  <si>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</si>
  <si>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</si>
  <si>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</si>
  <si>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</si>
  <si>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</si>
  <si>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</si>
  <si>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</si>
  <si>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</si>
  <si>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</si>
  <si>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</si>
  <si>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</si>
  <si>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</si>
  <si>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</si>
  <si>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</si>
  <si>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</si>
  <si>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</si>
  <si>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</si>
  <si>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</si>
  <si>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</si>
  <si>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</si>
  <si>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</si>
  <si>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</si>
  <si>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</si>
  <si>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</si>
  <si>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</si>
  <si>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</si>
  <si>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</si>
  <si>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</si>
  <si>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</si>
  <si>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</si>
  <si>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</si>
  <si>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</si>
  <si>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</si>
  <si>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</si>
  <si>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</si>
  <si>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</si>
  <si>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</si>
  <si>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</si>
  <si>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</si>
  <si>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</si>
  <si>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</si>
  <si>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</si>
  <si>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</si>
  <si>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</si>
  <si>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</si>
  <si>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</si>
  <si>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</si>
  <si>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</si>
  <si>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</si>
  <si>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</si>
  <si>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</si>
  <si>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</si>
  <si>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</si>
  <si>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</si>
  <si>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</si>
  <si>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</si>
  <si>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</si>
  <si>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</si>
  <si>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</si>
  <si>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</si>
  <si>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</si>
  <si>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</si>
  <si>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</si>
  <si>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</si>
  <si>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</si>
  <si>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</si>
  <si>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</si>
  <si>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</si>
  <si>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</si>
  <si>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</si>
  <si>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</si>
  <si>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</si>
  <si>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</si>
  <si>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</si>
  <si>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</si>
  <si>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</si>
  <si>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</si>
  <si>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</si>
  <si>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</si>
  <si>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</si>
  <si>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</si>
  <si>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</si>
  <si>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</si>
  <si>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</si>
  <si>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</si>
  <si>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</si>
  <si>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</si>
  <si>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</si>
  <si>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</si>
  <si>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</si>
  <si>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</si>
  <si>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</si>
  <si>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</si>
  <si>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</si>
  <si>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</si>
  <si>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</si>
  <si>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</si>
  <si>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</si>
  <si>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</si>
  <si>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</si>
  <si>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</si>
  <si>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</si>
  <si>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</si>
  <si>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</si>
  <si>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</si>
  <si>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</si>
  <si>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</si>
  <si>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</si>
  <si>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</si>
  <si>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</si>
  <si>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</si>
  <si>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</si>
  <si>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</si>
  <si>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</si>
  <si>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</si>
  <si>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</si>
  <si>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</si>
  <si>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</si>
  <si>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</si>
  <si>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</si>
  <si>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</si>
  <si>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</si>
  <si>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</si>
  <si>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</si>
  <si>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</si>
  <si>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</si>
  <si>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</si>
  <si>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</si>
  <si>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</si>
  <si>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</si>
  <si>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</si>
  <si>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</si>
  <si>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</si>
  <si>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</si>
  <si>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</si>
  <si>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</si>
  <si>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</si>
  <si>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</si>
  <si>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</si>
  <si>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</si>
  <si>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</si>
  <si>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</si>
  <si>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</si>
  <si>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</si>
  <si>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</si>
  <si>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</si>
  <si>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</si>
  <si>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</si>
  <si>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</si>
  <si>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</si>
  <si>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</si>
  <si>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</si>
  <si>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</si>
  <si>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</si>
  <si>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</si>
  <si>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</si>
  <si>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</si>
  <si>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</si>
  <si>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</si>
  <si>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</si>
  <si>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</si>
  <si>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</si>
  <si>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</si>
  <si>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</si>
  <si>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</si>
  <si>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</si>
  <si>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</si>
  <si>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</si>
  <si>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</si>
  <si>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</si>
  <si>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</si>
  <si>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</si>
  <si>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</si>
  <si>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</si>
  <si>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</si>
  <si>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</si>
  <si>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</si>
  <si>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</si>
  <si>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</si>
  <si>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</si>
  <si>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</si>
  <si>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</si>
  <si>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</si>
  <si>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</si>
  <si>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</si>
  <si>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</si>
  <si>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</si>
  <si>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</si>
  <si>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</si>
  <si>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</si>
  <si>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</si>
  <si>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</si>
  <si>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</si>
  <si>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</si>
  <si>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</si>
  <si>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</si>
  <si>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</si>
  <si>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</si>
  <si>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</si>
  <si>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</si>
  <si>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</si>
  <si>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</si>
  <si>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</si>
  <si>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</si>
  <si>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</si>
  <si>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</si>
  <si>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</si>
  <si>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</si>
  <si>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</si>
  <si>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</si>
  <si>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</si>
  <si>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</si>
  <si>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</si>
  <si>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</si>
  <si>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</si>
  <si>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</si>
  <si>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</si>
  <si>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</si>
  <si>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</si>
  <si>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</si>
  <si>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</si>
  <si>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</si>
  <si>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</si>
  <si>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</si>
  <si>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</si>
  <si>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</si>
  <si>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</si>
  <si>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</si>
  <si>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</si>
  <si>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</si>
  <si>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</si>
  <si>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</si>
  <si>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</si>
  <si>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</si>
  <si>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</si>
  <si>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</si>
  <si>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</si>
  <si>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</si>
  <si>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</si>
  <si>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</si>
  <si>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</si>
  <si>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</si>
  <si>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</si>
  <si>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</si>
  <si>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</si>
  <si>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</si>
  <si>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</si>
  <si>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</si>
  <si>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</si>
  <si>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</si>
  <si>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</si>
  <si>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</si>
  <si>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</si>
  <si>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</si>
  <si>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</si>
  <si>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</si>
  <si>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</si>
  <si>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</si>
  <si>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</si>
  <si>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</si>
  <si>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</si>
  <si>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</si>
  <si>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</si>
  <si>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</si>
  <si>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</si>
  <si>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</si>
  <si>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</si>
  <si>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</si>
  <si>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</si>
  <si>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</si>
  <si>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</si>
  <si>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</si>
  <si>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</si>
  <si>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</si>
  <si>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</si>
  <si>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</si>
  <si>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</si>
  <si>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</si>
  <si>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</si>
  <si>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</si>
  <si>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</si>
  <si>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</si>
  <si>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</si>
  <si>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</si>
  <si>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</si>
  <si>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</si>
  <si>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</si>
  <si>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</si>
  <si>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</si>
  <si>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</si>
  <si>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</si>
  <si>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</si>
  <si>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</si>
  <si>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</si>
  <si>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</si>
  <si>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</si>
  <si>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</si>
  <si>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</si>
  <si>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</si>
  <si>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</si>
  <si>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</si>
  <si>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</si>
  <si>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</si>
  <si>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</si>
  <si>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</si>
  <si>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</si>
  <si>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</si>
  <si>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</si>
  <si>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</si>
  <si>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</si>
  <si>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</si>
  <si>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</si>
  <si>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</si>
  <si>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</si>
  <si>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</si>
  <si>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</si>
  <si>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</si>
  <si>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</si>
  <si>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</si>
  <si>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</si>
  <si>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</si>
  <si>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</si>
  <si>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</si>
  <si>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</si>
  <si>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</si>
  <si>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</si>
  <si>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</si>
  <si>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</si>
  <si>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</si>
  <si>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</si>
  <si>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</si>
  <si>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</si>
  <si>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</si>
  <si>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</si>
  <si>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</si>
  <si>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</si>
  <si>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</si>
  <si>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</si>
  <si>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</si>
  <si>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</si>
  <si>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</si>
  <si>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</si>
  <si>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</si>
  <si>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</si>
  <si>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</si>
  <si>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</si>
  <si>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</si>
  <si>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</si>
  <si>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</si>
  <si>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</si>
  <si>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</si>
  <si>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</si>
  <si>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</si>
  <si>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</si>
  <si>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</si>
  <si>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</si>
  <si>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</si>
  <si>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</si>
  <si>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</si>
  <si>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</si>
  <si>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</si>
  <si>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</si>
  <si>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</si>
  <si>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</si>
  <si>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</si>
  <si>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</si>
  <si>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</si>
  <si>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</si>
  <si>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</si>
  <si>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</si>
  <si>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</si>
  <si>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</si>
  <si>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</si>
  <si>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</si>
  <si>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</si>
  <si>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</si>
  <si>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</si>
  <si>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</si>
  <si>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</si>
  <si>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</si>
  <si>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</si>
  <si>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</si>
  <si>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</si>
  <si>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</si>
  <si>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</si>
  <si>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</si>
  <si>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</si>
  <si>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</si>
  <si>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</si>
  <si>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</si>
  <si>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</si>
  <si>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</si>
  <si>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</si>
  <si>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</si>
  <si>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</si>
  <si>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</si>
  <si>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</si>
  <si>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</si>
  <si>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</si>
  <si>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</si>
  <si>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</si>
  <si>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</si>
  <si>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</si>
  <si>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</si>
  <si>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</si>
  <si>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</si>
  <si>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</si>
  <si>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</si>
  <si>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</si>
  <si>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</si>
  <si>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</si>
  <si>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</si>
  <si>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</si>
  <si>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</si>
  <si>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</si>
  <si>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</si>
  <si>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</si>
  <si>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</si>
  <si>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</si>
  <si>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</si>
  <si>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</si>
  <si>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</si>
  <si>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</si>
  <si>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</si>
  <si>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</si>
  <si>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</si>
  <si>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</si>
  <si>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</si>
  <si>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</si>
  <si>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</si>
  <si>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</si>
  <si>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</si>
  <si>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</si>
  <si>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</si>
  <si>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</si>
  <si>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</si>
  <si>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</si>
  <si>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</si>
  <si>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</si>
  <si>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</si>
  <si>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</si>
  <si>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</si>
  <si>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</si>
  <si>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</si>
  <si>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</si>
  <si>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</si>
  <si>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</si>
  <si>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</si>
  <si>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</si>
  <si>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</si>
  <si>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</si>
  <si>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</si>
  <si>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</si>
  <si>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</si>
  <si>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</si>
  <si>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</si>
  <si>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</si>
  <si>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</si>
  <si>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</si>
  <si>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</si>
  <si>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</si>
  <si>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</si>
  <si>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</si>
  <si>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</si>
  <si>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</si>
  <si>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</si>
  <si>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</si>
  <si>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</si>
  <si>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</si>
  <si>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</si>
  <si>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</si>
  <si>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</si>
  <si>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</si>
  <si>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</si>
  <si>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</si>
  <si>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</si>
  <si>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</si>
  <si>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</si>
  <si>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</si>
  <si>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</si>
  <si>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</si>
  <si>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</si>
  <si>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</si>
  <si>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</si>
  <si>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</si>
  <si>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</si>
  <si>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</si>
  <si>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</si>
  <si>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</si>
  <si>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</si>
  <si>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</si>
  <si>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</si>
  <si>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</si>
  <si>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</si>
  <si>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</si>
  <si>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</si>
  <si>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</si>
  <si>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</si>
  <si>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</si>
  <si>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</si>
  <si>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</si>
  <si>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</si>
  <si>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</si>
  <si>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</si>
  <si>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</si>
  <si>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</si>
  <si>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</si>
  <si>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</si>
  <si>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</si>
  <si>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</si>
  <si>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</si>
  <si>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</si>
  <si>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</si>
  <si>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</si>
  <si>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</si>
  <si>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</si>
  <si>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</si>
  <si>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</si>
  <si>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</si>
  <si>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</si>
  <si>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</si>
  <si>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</si>
  <si>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</si>
  <si>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</si>
  <si>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</si>
  <si>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</si>
  <si>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</si>
  <si>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</si>
  <si>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</si>
  <si>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</si>
  <si>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</si>
  <si>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</si>
  <si>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</si>
  <si>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</si>
  <si>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</si>
  <si>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</si>
  <si>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</si>
  <si>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</si>
  <si>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</si>
  <si>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</si>
  <si>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</si>
  <si>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</si>
  <si>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</si>
  <si>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</si>
  <si>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</si>
  <si>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</si>
  <si>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</si>
  <si>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</si>
  <si>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</si>
  <si>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</si>
  <si>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</si>
  <si>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</si>
  <si>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</si>
  <si>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</si>
  <si>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</si>
  <si>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</si>
  <si>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</si>
  <si>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</si>
  <si>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</si>
  <si>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</si>
  <si>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</si>
  <si>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</si>
  <si>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</si>
  <si>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</si>
  <si>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</si>
  <si>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</si>
  <si>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</si>
  <si>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</si>
  <si>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</si>
  <si>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</si>
  <si>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</si>
  <si>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</si>
  <si>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</si>
  <si>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</si>
  <si>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</si>
  <si>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</si>
  <si>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</si>
  <si>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</si>
  <si>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</si>
  <si>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</si>
  <si>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</si>
  <si>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</si>
  <si>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</si>
  <si>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</si>
  <si>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</si>
  <si>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</si>
  <si>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</si>
  <si>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</si>
  <si>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</si>
  <si>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</si>
  <si>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</si>
  <si>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</si>
  <si>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</si>
  <si>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</si>
  <si>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</si>
  <si>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</si>
  <si>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</si>
  <si>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</si>
  <si>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</si>
  <si>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</si>
  <si>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</si>
  <si>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</si>
  <si>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</si>
  <si>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</si>
  <si>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</si>
  <si>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</si>
  <si>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</si>
  <si>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</si>
  <si>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</si>
  <si>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</si>
  <si>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</si>
  <si>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</si>
  <si>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</si>
  <si>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</si>
  <si>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</si>
  <si>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</si>
  <si>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</si>
  <si>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</si>
  <si>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</si>
  <si>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</si>
  <si>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</si>
  <si>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</si>
  <si>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</si>
  <si>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</si>
  <si>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</si>
  <si>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</si>
  <si>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</si>
  <si>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</si>
  <si>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</si>
  <si>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</si>
  <si>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</si>
  <si>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</si>
  <si>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</si>
  <si>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</si>
  <si>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</si>
  <si>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</si>
  <si>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</si>
  <si>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</si>
  <si>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</si>
  <si>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</si>
  <si>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</si>
  <si>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</si>
  <si>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</si>
  <si>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</si>
  <si>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</si>
  <si>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</si>
  <si>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</si>
  <si>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</si>
  <si>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</si>
  <si>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</si>
  <si>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</si>
  <si>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</si>
  <si>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</si>
  <si>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</si>
  <si>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</si>
  <si>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</si>
  <si>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</si>
  <si>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</si>
  <si>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</si>
  <si>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</si>
  <si>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</si>
  <si>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</si>
  <si>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</si>
  <si>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</si>
  <si>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</si>
  <si>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</si>
  <si>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</si>
  <si>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</si>
  <si>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</si>
  <si>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</si>
  <si>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</si>
  <si>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</si>
  <si>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</si>
  <si>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</si>
  <si>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</si>
  <si>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</si>
  <si>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</si>
  <si>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</si>
  <si>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</si>
  <si>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</si>
  <si>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</si>
  <si>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</si>
  <si>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</si>
  <si>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</si>
  <si>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</si>
  <si>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</si>
  <si>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</si>
  <si>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</si>
  <si>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</si>
  <si>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</si>
  <si>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</si>
  <si>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</si>
  <si>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</si>
  <si>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</si>
  <si>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</si>
  <si>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</si>
  <si>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</si>
  <si>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</si>
  <si>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</si>
  <si>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</si>
  <si>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</si>
  <si>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</si>
  <si>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</si>
  <si>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</si>
  <si>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</si>
  <si>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</si>
  <si>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</si>
  <si>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</si>
  <si>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</si>
  <si>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</si>
  <si>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</si>
  <si>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</si>
  <si>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</si>
  <si>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</si>
  <si>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</si>
  <si>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</si>
  <si>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</si>
  <si>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</si>
  <si>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</si>
  <si>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</si>
  <si>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</si>
  <si>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</si>
  <si>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</si>
  <si>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</si>
  <si>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</si>
  <si>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</si>
  <si>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</si>
  <si>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</si>
  <si>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</si>
  <si>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</si>
  <si>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</si>
  <si>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</si>
  <si>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</si>
  <si>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</si>
  <si>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</si>
  <si>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</si>
  <si>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</si>
  <si>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</si>
  <si>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</si>
  <si>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</si>
  <si>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</si>
  <si>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</si>
  <si>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</si>
  <si>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</si>
  <si>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</si>
  <si>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</si>
  <si>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</si>
  <si>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</si>
  <si>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</si>
  <si>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</si>
  <si>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</si>
  <si>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</si>
  <si>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</si>
  <si>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</si>
  <si>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</si>
  <si>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</si>
  <si>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</si>
  <si>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</si>
  <si>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</si>
  <si>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</si>
  <si>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</si>
  <si>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</si>
  <si>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</si>
  <si>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</si>
  <si>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</si>
  <si>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</si>
  <si>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</si>
  <si>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</si>
  <si>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</si>
  <si>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</si>
  <si>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</si>
  <si>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</si>
  <si>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</si>
  <si>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</si>
  <si>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</si>
  <si>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</si>
  <si>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</si>
  <si>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</si>
  <si>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</si>
  <si>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</si>
  <si>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</si>
  <si>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</si>
  <si>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</si>
  <si>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</si>
  <si>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</si>
  <si>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</si>
  <si>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</si>
  <si>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</si>
  <si>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</si>
  <si>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</si>
  <si>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</si>
  <si>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</si>
  <si>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</si>
  <si>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</si>
  <si>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</si>
  <si>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</si>
  <si>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</si>
  <si>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</si>
  <si>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</si>
  <si>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</si>
  <si>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</si>
  <si>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</si>
  <si>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</si>
  <si>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</si>
  <si>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</si>
  <si>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</si>
  <si>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</si>
  <si>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</si>
  <si>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</si>
  <si>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</si>
  <si>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</si>
  <si>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</si>
  <si>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</si>
  <si>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</si>
  <si>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</si>
  <si>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</si>
  <si>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</si>
  <si>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</si>
  <si>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</si>
  <si>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</si>
  <si>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</si>
  <si>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</si>
  <si>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</si>
  <si>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</si>
  <si>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</si>
  <si>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</si>
  <si>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</si>
  <si>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</si>
  <si>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</si>
  <si>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</si>
  <si>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</si>
  <si>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</si>
  <si>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</si>
  <si>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</si>
  <si>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</si>
  <si>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</si>
  <si>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</si>
  <si>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</si>
  <si>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</si>
  <si>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</si>
  <si>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</si>
  <si>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</si>
  <si>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</si>
  <si>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</si>
  <si>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</si>
  <si>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</si>
  <si>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</si>
  <si>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</si>
  <si>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</si>
  <si>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</si>
  <si>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</si>
  <si>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</si>
  <si>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</si>
  <si>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</si>
  <si>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</si>
  <si>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</si>
  <si>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</si>
  <si>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</si>
  <si>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</si>
  <si>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</si>
  <si>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</si>
  <si>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</si>
  <si>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</si>
  <si>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</si>
  <si>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</si>
  <si>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</si>
  <si>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</si>
  <si>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</si>
  <si>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</si>
  <si>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</si>
  <si>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</si>
  <si>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</si>
  <si>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</si>
  <si>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</si>
  <si>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</si>
  <si>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</si>
  <si>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</si>
  <si>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</si>
  <si>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</si>
  <si>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</si>
  <si>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</si>
  <si>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</si>
  <si>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</si>
  <si>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</si>
  <si>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</si>
  <si>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</si>
  <si>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</si>
  <si>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</si>
  <si>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</si>
  <si>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</si>
  <si>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</si>
  <si>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</si>
  <si>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</si>
  <si>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</si>
  <si>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</si>
  <si>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</si>
  <si>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</si>
  <si>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</si>
  <si>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</si>
  <si>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</si>
  <si>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</si>
  <si>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</si>
  <si>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</si>
  <si>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</si>
  <si>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</si>
  <si>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</si>
  <si>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</si>
  <si>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</si>
  <si>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</si>
  <si>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</si>
  <si>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</si>
  <si>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</si>
  <si>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</si>
  <si>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</si>
  <si>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</si>
  <si>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</si>
  <si>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</si>
  <si>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</si>
  <si>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</si>
  <si>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</si>
  <si>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</si>
  <si>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</si>
  <si>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</si>
  <si>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</si>
  <si>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</si>
  <si>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</si>
  <si>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</si>
  <si>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</si>
  <si>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</si>
  <si>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</si>
  <si>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</si>
  <si>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</si>
  <si>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</si>
  <si>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</si>
  <si>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</si>
  <si>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</si>
  <si>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</si>
  <si>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</si>
  <si>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</si>
  <si>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</si>
  <si>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</si>
  <si>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</si>
  <si>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</si>
  <si>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</si>
  <si>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</si>
  <si>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</si>
  <si>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</si>
  <si>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</si>
  <si>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</si>
  <si>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</si>
  <si>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</si>
  <si>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</si>
  <si>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</si>
  <si>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</si>
  <si>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</si>
  <si>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</si>
  <si>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</si>
  <si>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</si>
  <si>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</si>
  <si>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</si>
  <si>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</si>
  <si>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</si>
  <si>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</si>
  <si>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</si>
  <si>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</si>
  <si>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</si>
  <si>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</si>
  <si>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</si>
  <si>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</si>
  <si>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</si>
  <si>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</si>
  <si>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</si>
  <si>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</si>
  <si>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</si>
  <si>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</si>
  <si>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</si>
  <si>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</si>
  <si>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</si>
  <si>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</si>
  <si>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</si>
  <si>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</si>
  <si>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</si>
  <si>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</si>
  <si>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</si>
  <si>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</si>
  <si>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</si>
  <si>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</si>
  <si>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</si>
  <si>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</si>
  <si>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</si>
  <si>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</si>
  <si>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</si>
  <si>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</si>
  <si>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</si>
  <si>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</si>
  <si>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</si>
  <si>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</si>
  <si>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</si>
  <si>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</si>
  <si>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</si>
  <si>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</si>
  <si>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</si>
  <si>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</si>
  <si>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</si>
  <si>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</si>
  <si>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</si>
  <si>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</si>
  <si>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</si>
  <si>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</si>
  <si>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</si>
  <si>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</si>
  <si>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</si>
  <si>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</si>
  <si>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</si>
  <si>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</si>
  <si>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</si>
  <si>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</si>
  <si>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</si>
  <si>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</si>
  <si>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</si>
  <si>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</si>
  <si>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</si>
  <si>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</si>
  <si>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</si>
  <si>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</si>
  <si>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</si>
  <si>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</si>
  <si>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</si>
  <si>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</si>
  <si>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</si>
  <si>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</si>
  <si>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</si>
  <si>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</si>
  <si>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</si>
  <si>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</si>
  <si>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</si>
  <si>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</si>
  <si>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</si>
  <si>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</si>
  <si>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</si>
  <si>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</si>
  <si>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</si>
  <si>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</si>
  <si>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</si>
  <si>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</si>
  <si>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</si>
  <si>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</si>
  <si>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</si>
  <si>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</si>
  <si>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</si>
  <si>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</si>
  <si>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</si>
  <si>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</si>
  <si>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</si>
  <si>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</si>
  <si>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</si>
  <si>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</si>
  <si>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</si>
  <si>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</si>
  <si>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</si>
  <si>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</si>
  <si>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</si>
  <si>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</si>
  <si>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</si>
  <si>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</si>
  <si>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</si>
  <si>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</si>
  <si>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</si>
  <si>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</si>
  <si>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</si>
  <si>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</si>
  <si>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</si>
  <si>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</si>
  <si>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</si>
  <si>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</si>
  <si>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</si>
  <si>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</si>
  <si>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</si>
  <si>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</si>
  <si>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</si>
  <si>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</si>
  <si>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</si>
  <si>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</si>
  <si>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</si>
  <si>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</si>
  <si>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</si>
  <si>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</si>
  <si>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</si>
  <si>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</si>
  <si>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</si>
  <si>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</si>
  <si>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</si>
  <si>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</si>
  <si>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</si>
  <si>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</si>
  <si>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</si>
  <si>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</si>
  <si>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</si>
  <si>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</si>
  <si>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</si>
  <si>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</si>
  <si>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</si>
  <si>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</si>
  <si>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</si>
  <si>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</si>
  <si>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</si>
  <si>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</si>
  <si>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</si>
  <si>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</si>
  <si>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</si>
  <si>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</si>
  <si>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</si>
  <si>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</si>
  <si>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</si>
  <si>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</si>
  <si>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</si>
  <si>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</si>
  <si>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</si>
  <si>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</si>
  <si>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</si>
  <si>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</si>
  <si>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</si>
  <si>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</si>
  <si>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</si>
  <si>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</si>
  <si>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</si>
  <si>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</si>
  <si>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</si>
  <si>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</si>
  <si>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</si>
  <si>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</si>
  <si>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</si>
  <si>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</si>
  <si>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</si>
  <si>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</si>
  <si>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</si>
  <si>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</si>
  <si>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</si>
  <si>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</si>
  <si>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</si>
  <si>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</si>
  <si>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</si>
  <si>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</si>
  <si>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</si>
  <si>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</si>
  <si>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</si>
  <si>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</si>
  <si>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</si>
  <si>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</si>
  <si>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</si>
  <si>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</si>
  <si>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</si>
  <si>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</si>
  <si>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</si>
  <si>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</si>
  <si>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</si>
  <si>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</si>
  <si>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</si>
  <si>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</si>
  <si>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</si>
  <si>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</si>
  <si>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</si>
  <si>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</si>
  <si>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</si>
  <si>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</si>
  <si>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</si>
  <si>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</si>
  <si>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</si>
  <si>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</si>
  <si>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</si>
  <si>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</si>
  <si>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</si>
  <si>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</si>
  <si>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</si>
  <si>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</si>
  <si>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</si>
  <si>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</si>
  <si>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</si>
  <si>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</si>
  <si>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</si>
  <si>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</si>
  <si>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</si>
  <si>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</si>
  <si>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</si>
  <si>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</si>
  <si>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</si>
  <si>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</si>
  <si>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</si>
  <si>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</si>
  <si>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</si>
  <si>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</si>
  <si>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</si>
  <si>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</si>
  <si>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</si>
  <si>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</si>
  <si>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</si>
  <si>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</si>
  <si>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</si>
  <si>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</si>
  <si>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</si>
  <si>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</si>
  <si>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</si>
  <si>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</si>
  <si>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</si>
  <si>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</si>
  <si>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</si>
  <si>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</si>
  <si>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</si>
  <si>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</si>
  <si>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</si>
  <si>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</si>
  <si>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</si>
  <si>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</si>
  <si>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</si>
  <si>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</si>
  <si>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</si>
  <si>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</si>
  <si>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</si>
  <si>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</si>
  <si>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</si>
  <si>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</si>
  <si>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</si>
  <si>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</si>
  <si>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</si>
  <si>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</si>
  <si>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</si>
  <si>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</si>
  <si>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</si>
  <si>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</si>
  <si>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</si>
  <si>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</si>
  <si>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</si>
  <si>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</si>
  <si>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</si>
  <si>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</si>
  <si>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</si>
  <si>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</si>
  <si>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</si>
  <si>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</si>
  <si>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</si>
  <si>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</si>
  <si>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</si>
  <si>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</si>
  <si>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</si>
  <si>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</si>
  <si>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</si>
  <si>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</si>
  <si>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</si>
  <si>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</si>
  <si>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</si>
  <si>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</si>
  <si>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</si>
  <si>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</si>
  <si>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</si>
  <si>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</si>
  <si>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</si>
  <si>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</si>
  <si>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</si>
  <si>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</si>
  <si>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</si>
  <si>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</si>
  <si>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</si>
  <si>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</si>
  <si>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</si>
  <si>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</si>
  <si>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</si>
  <si>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</si>
  <si>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</si>
  <si>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</si>
  <si>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</si>
  <si>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</si>
  <si>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</si>
  <si>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</si>
  <si>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</si>
  <si>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</si>
  <si>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</si>
  <si>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</si>
  <si>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</si>
  <si>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</si>
  <si>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</si>
  <si>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</si>
  <si>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</si>
  <si>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</si>
  <si>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</si>
  <si>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</si>
  <si>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</si>
  <si>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</si>
  <si>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</si>
  <si>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</si>
  <si>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</si>
  <si>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</si>
  <si>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</si>
  <si>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</si>
  <si>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</si>
  <si>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</si>
  <si>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</si>
  <si>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</si>
  <si>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</si>
  <si>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</si>
  <si>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</si>
  <si>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</si>
  <si>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</si>
  <si>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</si>
  <si>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</si>
  <si>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</si>
  <si>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</si>
  <si>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</si>
  <si>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</si>
  <si>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</si>
  <si>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</si>
  <si>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</si>
  <si>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</si>
  <si>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</si>
  <si>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</si>
  <si>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</si>
  <si>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</si>
  <si>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</si>
  <si>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</si>
  <si>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</si>
  <si>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</si>
  <si>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</si>
  <si>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</si>
  <si>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</si>
  <si>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</si>
  <si>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</si>
  <si>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</si>
  <si>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</si>
  <si>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</si>
  <si>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</si>
  <si>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</si>
  <si>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</si>
  <si>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</si>
  <si>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</si>
  <si>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</si>
  <si>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</si>
  <si>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</si>
  <si>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</si>
  <si>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</si>
  <si>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</si>
  <si>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</si>
  <si>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</si>
  <si>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</si>
  <si>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</si>
  <si>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</si>
  <si>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</si>
  <si>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</si>
  <si>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</si>
  <si>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</si>
  <si>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</si>
  <si>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</si>
  <si>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</si>
  <si>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</si>
  <si>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</si>
  <si>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</si>
  <si>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</si>
  <si>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</si>
  <si>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</si>
  <si>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</si>
  <si>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</si>
  <si>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</si>
  <si>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</si>
  <si>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</si>
  <si>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</si>
  <si>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</si>
  <si>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</si>
  <si>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</si>
  <si>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</si>
  <si>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</si>
  <si>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</si>
  <si>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</si>
  <si>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</si>
  <si>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</si>
  <si>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</si>
  <si>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</si>
  <si>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</si>
  <si>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</si>
  <si>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</si>
  <si>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</si>
  <si>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</si>
  <si>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</si>
  <si>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</si>
  <si>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</si>
  <si>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</si>
  <si>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</si>
  <si>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</si>
  <si>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</si>
  <si>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</si>
  <si>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</si>
  <si>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</si>
  <si>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</si>
  <si>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</si>
  <si>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</si>
  <si>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</si>
  <si>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</si>
  <si>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</si>
  <si>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</si>
  <si>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</si>
  <si>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</si>
  <si>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</si>
  <si>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</si>
  <si>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</si>
  <si>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</si>
  <si>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</si>
  <si>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</si>
  <si>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</si>
  <si>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</si>
  <si>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</si>
  <si>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</si>
  <si>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</si>
  <si>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</si>
  <si>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</si>
  <si>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</si>
  <si>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</si>
  <si>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</si>
  <si>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</si>
  <si>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</si>
  <si>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</si>
  <si>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</si>
  <si>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</si>
  <si>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</si>
  <si>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</si>
  <si>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</si>
  <si>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</si>
  <si>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</si>
  <si>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</si>
  <si>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</si>
  <si>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</si>
  <si>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</si>
  <si>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</si>
  <si>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</si>
  <si>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</si>
  <si>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</si>
  <si>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</si>
  <si>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</si>
  <si>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</si>
  <si>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</si>
  <si>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</si>
  <si>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</si>
  <si>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</si>
  <si>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</si>
  <si>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</si>
  <si>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</si>
  <si>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</si>
  <si>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</si>
  <si>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</si>
  <si>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</si>
  <si>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</si>
  <si>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</si>
  <si>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</si>
  <si>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</si>
  <si>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</si>
  <si>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</si>
  <si>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</si>
  <si>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</si>
  <si>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</si>
  <si>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</si>
  <si>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</si>
  <si>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</si>
  <si>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</si>
  <si>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</si>
  <si>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</si>
  <si>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</si>
  <si>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</si>
  <si>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</si>
  <si>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</si>
  <si>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</si>
  <si>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</si>
  <si>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</si>
  <si>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</si>
  <si>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</si>
  <si>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</si>
  <si>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</si>
  <si>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</si>
  <si>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</si>
  <si>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</si>
  <si>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</si>
  <si>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</si>
  <si>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</si>
  <si>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</si>
  <si>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</si>
  <si>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</si>
  <si>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</si>
  <si>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</si>
  <si>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</si>
  <si>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</si>
  <si>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</si>
  <si>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</si>
  <si>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</si>
  <si>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</si>
  <si>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</si>
  <si>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</si>
  <si>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</si>
  <si>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</si>
  <si>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</si>
  <si>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</si>
  <si>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</si>
  <si>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</si>
  <si>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</si>
  <si>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</si>
  <si>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</si>
  <si>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</si>
  <si>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</si>
  <si>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</si>
  <si>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</si>
  <si>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</si>
  <si>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</si>
  <si>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</si>
  <si>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</si>
  <si>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</si>
  <si>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</si>
  <si>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</si>
  <si>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</si>
  <si>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</si>
  <si>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</si>
  <si>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</si>
  <si>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</si>
  <si>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</si>
  <si>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</si>
  <si>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</si>
  <si>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</si>
  <si>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</si>
  <si>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</si>
  <si>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</si>
  <si>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</si>
  <si>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</si>
  <si>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</si>
  <si>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</si>
  <si>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</si>
  <si>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</si>
  <si>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</si>
  <si>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</si>
  <si>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</si>
  <si>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</si>
  <si>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</si>
  <si>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</si>
  <si>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</si>
  <si>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</si>
  <si>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</si>
  <si>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</si>
  <si>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</si>
  <si>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</si>
  <si>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</si>
  <si>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</si>
  <si>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</si>
  <si>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</si>
  <si>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</si>
  <si>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</si>
  <si>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</si>
  <si>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</si>
  <si>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</si>
  <si>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</si>
  <si>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</si>
  <si>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</si>
  <si>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</si>
  <si>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</si>
  <si>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</si>
  <si>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</si>
  <si>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</si>
  <si>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</si>
  <si>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</si>
  <si>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</si>
  <si>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</si>
  <si>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</si>
  <si>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</si>
  <si>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</si>
  <si>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</si>
  <si>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</si>
  <si>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</si>
  <si>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</si>
  <si>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</si>
  <si>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</si>
  <si>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</si>
  <si>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</si>
  <si>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</si>
  <si>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</si>
  <si>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</si>
  <si>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</si>
  <si>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</si>
  <si>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</si>
  <si>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</si>
  <si>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</si>
  <si>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</si>
  <si>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</si>
  <si>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</si>
  <si>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</si>
  <si>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</si>
  <si>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</si>
  <si>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</si>
  <si>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</si>
  <si>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</si>
  <si>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</si>
  <si>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</si>
  <si>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</si>
  <si>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</si>
  <si>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</si>
  <si>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</si>
  <si>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</si>
  <si>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</si>
  <si>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</si>
  <si>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</si>
  <si>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</si>
  <si>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</si>
  <si>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</si>
  <si>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</si>
  <si>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</si>
  <si>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</si>
  <si>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</si>
  <si>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</si>
  <si>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</si>
  <si>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</si>
  <si>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</si>
  <si>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</si>
  <si>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</si>
  <si>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</si>
  <si>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</si>
  <si>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</si>
  <si>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</si>
  <si>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</si>
  <si>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</si>
  <si>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</si>
  <si>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</si>
  <si>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</si>
  <si>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</si>
  <si>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</si>
  <si>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</si>
  <si>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</si>
  <si>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</si>
  <si>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</si>
  <si>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</si>
  <si>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</si>
  <si>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</si>
  <si>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</si>
  <si>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</si>
  <si>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</si>
  <si>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</si>
  <si>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</si>
  <si>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</si>
  <si>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</si>
  <si>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</si>
  <si>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</si>
  <si>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</si>
  <si>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</si>
  <si>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</si>
  <si>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</si>
  <si>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</si>
  <si>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</si>
  <si>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</si>
  <si>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</si>
  <si>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</si>
  <si>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</si>
  <si>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</si>
  <si>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</si>
  <si>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</si>
  <si>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</si>
  <si>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</si>
  <si>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</si>
  <si>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</si>
  <si>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</si>
  <si>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</si>
  <si>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</si>
  <si>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</si>
  <si>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</si>
  <si>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</si>
  <si>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</si>
  <si>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</si>
  <si>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</si>
  <si>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</si>
  <si>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</si>
  <si>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</si>
  <si>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</si>
  <si>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</si>
  <si>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</si>
  <si>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</si>
  <si>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</si>
  <si>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</si>
  <si>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</si>
  <si>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</si>
  <si>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</si>
  <si>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</si>
  <si>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</si>
  <si>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</si>
  <si>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</si>
  <si>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</si>
  <si>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</si>
  <si>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</si>
  <si>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</si>
  <si>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</si>
  <si>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</si>
  <si>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</si>
  <si>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</si>
  <si>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</si>
  <si>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</si>
  <si>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</si>
  <si>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</si>
  <si>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</si>
  <si>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</si>
  <si>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</si>
  <si>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</si>
  <si>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</si>
  <si>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</si>
  <si>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</si>
  <si>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</si>
  <si>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</si>
  <si>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</si>
  <si>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</si>
  <si>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</si>
  <si>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</si>
  <si>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</si>
  <si>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</si>
  <si>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</si>
  <si>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</si>
  <si>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</si>
  <si>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</si>
  <si>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</si>
  <si>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</si>
  <si>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</si>
  <si>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</si>
  <si>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</si>
  <si>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</si>
  <si>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</si>
  <si>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</si>
  <si>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</si>
  <si>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</si>
  <si>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</si>
  <si>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</si>
  <si>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</si>
  <si>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</si>
  <si>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</si>
  <si>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</si>
  <si>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</si>
  <si>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</si>
  <si>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</si>
  <si>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</si>
  <si>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</si>
  <si>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</si>
  <si>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</si>
  <si>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</si>
  <si>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</si>
  <si>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</si>
  <si>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</si>
  <si>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</si>
  <si>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</si>
  <si>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</si>
  <si>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</si>
  <si>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</si>
  <si>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</si>
  <si>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</si>
  <si>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</si>
  <si>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</si>
  <si>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</si>
  <si>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</si>
  <si>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</si>
  <si>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</si>
  <si>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</si>
  <si>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</si>
  <si>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</si>
  <si>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</si>
  <si>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</si>
  <si>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</si>
  <si>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</si>
  <si>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</si>
  <si>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</si>
  <si>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</si>
  <si>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</si>
  <si>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</si>
  <si>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</si>
  <si>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</si>
  <si>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</si>
  <si>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</si>
  <si>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</si>
  <si>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</si>
  <si>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</si>
  <si>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</si>
  <si>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</si>
  <si>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</si>
  <si>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</si>
  <si>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</si>
  <si>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</si>
  <si>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</si>
  <si>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</si>
  <si>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</si>
  <si>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</si>
  <si>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</si>
  <si>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</si>
  <si>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</si>
  <si>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</si>
  <si>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</si>
  <si>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</si>
  <si>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</si>
  <si>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</si>
  <si>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</si>
  <si>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</si>
  <si>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</si>
  <si>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</si>
  <si>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</si>
  <si>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</si>
  <si>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</si>
  <si>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</si>
  <si>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</si>
  <si>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</si>
  <si>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</si>
  <si>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</si>
  <si>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</si>
  <si>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</si>
  <si>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</si>
  <si>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</si>
  <si>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</si>
  <si>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</si>
  <si>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</si>
  <si>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</si>
  <si>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</si>
  <si>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</si>
  <si>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</si>
  <si>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</si>
  <si>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</si>
  <si>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</si>
  <si>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</si>
  <si>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</si>
  <si>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</si>
  <si>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</si>
  <si>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</si>
  <si>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</si>
  <si>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</si>
  <si>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</si>
  <si>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</si>
  <si>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</si>
  <si>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</si>
  <si>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</si>
  <si>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</si>
  <si>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</si>
  <si>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</si>
  <si>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</si>
  <si>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</si>
  <si>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</si>
  <si>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</si>
  <si>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</si>
  <si>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</si>
  <si>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</si>
  <si>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</si>
  <si>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</si>
  <si>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</si>
  <si>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</si>
  <si>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</si>
  <si>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</si>
  <si>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</si>
  <si>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</si>
  <si>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</si>
  <si>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</si>
  <si>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</si>
  <si>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</si>
  <si>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</si>
  <si>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</si>
  <si>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</si>
  <si>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</si>
  <si>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</si>
  <si>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</si>
  <si>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</si>
  <si>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</si>
  <si>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</si>
  <si>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</si>
  <si>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</si>
  <si>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</si>
  <si>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</si>
  <si>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</si>
  <si>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</si>
  <si>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</si>
  <si>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</si>
  <si>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</si>
  <si>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</si>
  <si>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</si>
  <si>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</si>
  <si>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</si>
  <si>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</si>
  <si>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</si>
  <si>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</si>
  <si>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</si>
  <si>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</si>
  <si>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</si>
  <si>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</si>
  <si>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</si>
  <si>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</si>
  <si>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</si>
  <si>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</si>
  <si>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</si>
  <si>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</si>
  <si>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</si>
  <si>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</si>
  <si>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</si>
  <si>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</si>
  <si>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</si>
  <si>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</si>
  <si>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</si>
  <si>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</si>
  <si>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</si>
  <si>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</si>
  <si>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</si>
  <si>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</si>
  <si>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</si>
  <si>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</si>
  <si>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</si>
  <si>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</si>
  <si>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</si>
  <si>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</si>
  <si>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</si>
  <si>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</si>
  <si>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</si>
  <si>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</si>
  <si>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</si>
  <si>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</si>
  <si>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</si>
  <si>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</si>
  <si>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</si>
  <si>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</si>
  <si>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</si>
  <si>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</si>
  <si>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</si>
  <si>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</si>
  <si>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</si>
  <si>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</si>
  <si>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</si>
  <si>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</si>
  <si>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</si>
  <si>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</si>
  <si>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</si>
  <si>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</si>
  <si>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</si>
  <si>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</si>
  <si>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</si>
  <si>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</si>
  <si>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</si>
  <si>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</si>
  <si>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</si>
  <si>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</si>
  <si>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</si>
  <si>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</si>
  <si>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</si>
  <si>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</si>
  <si>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</si>
  <si>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</si>
  <si>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</si>
  <si>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</si>
  <si>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</si>
  <si>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</si>
  <si>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</si>
  <si>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</si>
  <si>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</si>
  <si>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</si>
  <si>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</si>
  <si>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</si>
  <si>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</si>
  <si>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</si>
  <si>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</si>
  <si>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</si>
  <si>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</si>
  <si>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</si>
  <si>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</si>
  <si>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</si>
  <si>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</si>
  <si>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</si>
  <si>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</si>
  <si>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</si>
  <si>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</si>
  <si>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</si>
  <si>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</si>
  <si>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</si>
  <si>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</si>
  <si>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</si>
  <si>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</si>
  <si>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</si>
  <si>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</si>
  <si>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</si>
  <si>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</si>
  <si>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</si>
  <si>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</si>
  <si>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</si>
  <si>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</si>
  <si>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</si>
  <si>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</si>
  <si>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</si>
  <si>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</si>
  <si>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</si>
  <si>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</si>
  <si>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</si>
  <si>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</si>
  <si>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</si>
  <si>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</si>
  <si>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</si>
  <si>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</si>
  <si>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</si>
  <si>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</si>
  <si>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</si>
  <si>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</si>
  <si>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</si>
  <si>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</si>
  <si>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</si>
  <si>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</si>
  <si>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</si>
  <si>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</si>
  <si>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</si>
  <si>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</si>
  <si>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</si>
  <si>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</si>
  <si>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</si>
  <si>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</si>
  <si>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</si>
  <si>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</si>
  <si>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</si>
  <si>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</si>
  <si>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</si>
  <si>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</si>
  <si>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</si>
  <si>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</si>
  <si>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</si>
  <si>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</si>
  <si>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</si>
  <si>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</si>
  <si>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</si>
  <si>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</si>
  <si>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</si>
  <si>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</si>
  <si>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</si>
  <si>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</si>
  <si>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</si>
  <si>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</si>
  <si>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</si>
  <si>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</si>
  <si>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</si>
  <si>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</si>
  <si>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</si>
  <si>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</si>
  <si>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</si>
  <si>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</si>
  <si>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</si>
  <si>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</si>
  <si>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</si>
  <si>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</si>
  <si>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</si>
  <si>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</si>
  <si>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</si>
  <si>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</si>
  <si>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</si>
  <si>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</si>
  <si>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</si>
  <si>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</si>
  <si>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</si>
  <si>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</si>
  <si>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</si>
  <si>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</si>
  <si>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</si>
  <si>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</si>
  <si>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</si>
  <si>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</si>
  <si>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</si>
  <si>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</si>
  <si>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</si>
  <si>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</si>
  <si>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</si>
  <si>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</si>
  <si>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</si>
  <si>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</si>
  <si>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</si>
  <si>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</si>
  <si>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</si>
  <si>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</si>
  <si>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</si>
  <si>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</si>
  <si>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</si>
  <si>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</si>
  <si>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</si>
  <si>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</si>
  <si>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</si>
  <si>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</si>
  <si>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</si>
  <si>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</si>
  <si>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</si>
  <si>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</si>
  <si>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</si>
  <si>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</si>
  <si>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</si>
  <si>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</si>
  <si>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</si>
  <si>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</si>
  <si>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</si>
  <si>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</si>
  <si>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</si>
  <si>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</si>
  <si>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</si>
  <si>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</si>
  <si>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</si>
  <si>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</si>
  <si>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</si>
  <si>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</si>
  <si>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</si>
  <si>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</si>
  <si>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</si>
  <si>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</si>
  <si>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</si>
  <si>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</si>
  <si>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</si>
  <si>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</si>
  <si>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</si>
  <si>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</si>
  <si>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</si>
  <si>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</si>
  <si>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</si>
  <si>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</si>
  <si>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</si>
  <si>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</si>
  <si>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</si>
  <si>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</si>
  <si>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</si>
  <si>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</si>
  <si>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</si>
  <si>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</si>
  <si>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</si>
  <si>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</si>
  <si>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</si>
  <si>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</si>
  <si>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</si>
  <si>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</si>
  <si>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</si>
  <si>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</si>
  <si>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</si>
  <si>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</si>
  <si>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</si>
  <si>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</si>
  <si>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</si>
  <si>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</si>
  <si>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</si>
  <si>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</si>
  <si>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</si>
  <si>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</si>
  <si>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</si>
  <si>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</si>
  <si>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</si>
  <si>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</si>
  <si>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</si>
  <si>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</si>
  <si>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</si>
  <si>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</si>
  <si>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</si>
  <si>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</si>
  <si>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</si>
  <si>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</si>
  <si>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</si>
  <si>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</si>
  <si>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</si>
  <si>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</si>
  <si>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</si>
  <si>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</si>
  <si>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</si>
  <si>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</si>
  <si>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</si>
  <si>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</si>
  <si>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</si>
  <si>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</si>
  <si>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</si>
  <si>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</si>
  <si>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</si>
  <si>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</si>
  <si>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</si>
  <si>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</si>
  <si>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</si>
  <si>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</si>
  <si>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</si>
  <si>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</si>
  <si>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</si>
  <si>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</si>
  <si>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</si>
  <si>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</si>
  <si>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</si>
  <si>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</si>
  <si>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</si>
  <si>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</si>
  <si>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</si>
  <si>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</si>
  <si>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</si>
  <si>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</si>
  <si>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</si>
  <si>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</si>
  <si>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</si>
  <si>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</si>
  <si>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</si>
  <si>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</si>
  <si>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</si>
  <si>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</si>
  <si>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</si>
  <si>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</si>
  <si>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</si>
  <si>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</si>
  <si>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</si>
  <si>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</si>
  <si>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</si>
  <si>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</si>
  <si>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</si>
  <si>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</si>
  <si>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</si>
  <si>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</si>
  <si>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</si>
  <si>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</si>
  <si>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</si>
  <si>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</si>
  <si>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</si>
  <si>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</si>
  <si>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</si>
  <si>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</si>
  <si>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</si>
  <si>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</si>
  <si>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</si>
  <si>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</si>
  <si>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</si>
  <si>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</si>
  <si>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</si>
  <si>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</si>
  <si>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</si>
  <si>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</si>
  <si>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</si>
  <si>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</si>
  <si>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</si>
  <si>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</si>
  <si>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</si>
  <si>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</si>
  <si>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</si>
  <si>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</si>
  <si>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</si>
  <si>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</si>
  <si>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</si>
  <si>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</si>
  <si>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</si>
  <si>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</si>
  <si>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</si>
  <si>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</si>
  <si>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</si>
  <si>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</si>
  <si>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</si>
  <si>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</si>
  <si>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</si>
  <si>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</si>
  <si>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</si>
  <si>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</si>
  <si>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</si>
  <si>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</si>
  <si>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</si>
  <si>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</si>
  <si>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</si>
  <si>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</si>
  <si>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</si>
  <si>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</si>
  <si>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</si>
  <si>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</si>
  <si>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</si>
  <si>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</si>
  <si>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</si>
  <si>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</si>
  <si>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</si>
  <si>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</si>
  <si>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</si>
  <si>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</si>
  <si>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</si>
  <si>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</si>
  <si>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</si>
  <si>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</si>
  <si>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</si>
  <si>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</si>
  <si>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</si>
  <si>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</si>
  <si>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</si>
  <si>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</si>
  <si>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</si>
  <si>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</si>
  <si>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</si>
  <si>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</si>
  <si>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</si>
  <si>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</si>
  <si>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</si>
  <si>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</si>
  <si>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</si>
  <si>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</si>
  <si>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</si>
  <si>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</si>
  <si>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</si>
  <si>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</si>
  <si>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</si>
  <si>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</si>
  <si>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</si>
  <si>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</si>
  <si>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</si>
  <si>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</si>
  <si>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</si>
  <si>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</si>
  <si>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</si>
  <si>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</si>
  <si>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</si>
  <si>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</si>
  <si>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</si>
  <si>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</si>
  <si>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</si>
  <si>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</si>
  <si>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</si>
  <si>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</si>
  <si>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</si>
  <si>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</si>
  <si>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</si>
  <si>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</si>
  <si>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</si>
  <si>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</si>
  <si>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</si>
  <si>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</si>
  <si>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</si>
  <si>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</si>
  <si>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</si>
  <si>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</si>
  <si>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</si>
  <si>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</si>
  <si>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</si>
  <si>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</si>
  <si>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</si>
  <si>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</si>
  <si>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</si>
  <si>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</si>
  <si>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</si>
  <si>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</si>
  <si>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</si>
  <si>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</si>
  <si>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</si>
  <si>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</si>
  <si>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</si>
  <si>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</si>
  <si>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</si>
  <si>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</si>
  <si>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</si>
  <si>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</si>
  <si>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</si>
  <si>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</si>
  <si>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</si>
  <si>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</si>
  <si>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</si>
  <si>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</si>
  <si>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</si>
  <si>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</si>
  <si>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</si>
  <si>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</si>
  <si>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</si>
  <si>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</si>
  <si>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</si>
  <si>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</si>
  <si>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</si>
  <si>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</si>
  <si>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</si>
  <si>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</si>
  <si>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</si>
  <si>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</si>
  <si>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</si>
  <si>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</si>
  <si>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</si>
  <si>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</si>
  <si>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</si>
  <si>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</si>
  <si>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</si>
  <si>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</si>
  <si>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</si>
  <si>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</si>
  <si>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</si>
  <si>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</si>
  <si>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</si>
  <si>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</si>
  <si>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</si>
  <si>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</si>
  <si>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</si>
  <si>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</si>
  <si>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</si>
  <si>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</si>
  <si>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</si>
  <si>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</si>
  <si>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</si>
  <si>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</si>
  <si>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</si>
  <si>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</si>
  <si>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</si>
  <si>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</si>
  <si>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</si>
  <si>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</si>
  <si>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</si>
  <si>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</si>
  <si>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</si>
  <si>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</si>
  <si>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</si>
  <si>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</si>
  <si>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</si>
  <si>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</si>
  <si>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</si>
  <si>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</si>
  <si>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</si>
  <si>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</si>
  <si>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</si>
  <si>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</si>
  <si>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</si>
  <si>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</si>
  <si>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</si>
  <si>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</si>
  <si>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</si>
  <si>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</si>
  <si>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</si>
  <si>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</si>
  <si>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</si>
  <si>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</si>
  <si>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</si>
  <si>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</si>
  <si>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</si>
  <si>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</si>
  <si>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</si>
  <si>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</si>
  <si>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</si>
  <si>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</si>
  <si>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</si>
  <si>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</si>
  <si>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</si>
  <si>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</si>
  <si>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</si>
  <si>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</si>
  <si>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</si>
  <si>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</si>
  <si>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</si>
  <si>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</si>
  <si>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</si>
  <si>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</si>
  <si>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</si>
  <si>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</si>
  <si>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</si>
  <si>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</si>
  <si>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</si>
  <si>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</si>
  <si>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</si>
  <si>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</si>
  <si>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</si>
  <si>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</si>
  <si>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</si>
  <si>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</si>
  <si>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</si>
  <si>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</si>
  <si>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</si>
  <si>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</si>
  <si>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</si>
  <si>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</si>
  <si>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</si>
  <si>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</si>
  <si>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</si>
  <si>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</si>
  <si>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</si>
  <si>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</si>
  <si>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</si>
  <si>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</si>
  <si>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</si>
  <si>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</si>
  <si>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</si>
  <si>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</si>
  <si>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</si>
  <si>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</si>
  <si>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</si>
  <si>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</si>
  <si>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</si>
  <si>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</si>
  <si>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</si>
  <si>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</si>
  <si>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</si>
  <si>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</si>
  <si>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</si>
  <si>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</si>
  <si>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</si>
  <si>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</si>
  <si>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</si>
  <si>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</si>
  <si>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</si>
  <si>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</si>
  <si>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</si>
  <si>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</si>
  <si>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</si>
  <si>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</si>
  <si>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</si>
  <si>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</si>
  <si>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</si>
  <si>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</si>
  <si>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</si>
  <si>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</si>
  <si>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</si>
  <si>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</si>
  <si>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</si>
  <si>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</si>
  <si>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</si>
  <si>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</si>
  <si>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</si>
  <si>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</si>
  <si>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</si>
  <si>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</si>
  <si>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</si>
  <si>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</si>
  <si>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</si>
  <si>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</si>
  <si>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</si>
  <si>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</si>
  <si>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</si>
  <si>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</si>
  <si>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</si>
  <si>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</si>
  <si>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</si>
  <si>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</si>
  <si>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</si>
  <si>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</si>
  <si>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</si>
  <si>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</si>
  <si>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</si>
  <si>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</si>
  <si>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</si>
  <si>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</si>
  <si>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</si>
  <si>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</si>
  <si>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</si>
  <si>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</si>
  <si>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</si>
  <si>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</si>
  <si>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</si>
  <si>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</si>
  <si>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</si>
  <si>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</si>
  <si>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</si>
  <si>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</si>
  <si>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</si>
  <si>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</si>
  <si>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</si>
  <si>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</si>
  <si>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</si>
  <si>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</si>
  <si>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</si>
  <si>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</si>
  <si>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</si>
  <si>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</si>
  <si>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</si>
  <si>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</si>
  <si>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</si>
  <si>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</si>
  <si>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</si>
  <si>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</si>
  <si>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</si>
  <si>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</si>
  <si>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</si>
  <si>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</si>
  <si>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</si>
  <si>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</si>
  <si>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</si>
  <si>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</si>
  <si>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</si>
  <si>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</si>
  <si>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</si>
  <si>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</si>
  <si>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</si>
  <si>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</si>
  <si>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</si>
  <si>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</si>
  <si>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</si>
  <si>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</si>
  <si>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</si>
  <si>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</si>
  <si>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</si>
  <si>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</si>
  <si>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</si>
  <si>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</si>
  <si>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</si>
  <si>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</si>
  <si>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</si>
  <si>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</si>
  <si>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</si>
  <si>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</si>
  <si>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</si>
  <si>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</si>
  <si>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</si>
  <si>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</si>
  <si>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</si>
  <si>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</si>
  <si>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</si>
  <si>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</si>
  <si>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</si>
  <si>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</si>
  <si>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</si>
  <si>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</si>
  <si>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</si>
  <si>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</si>
  <si>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</si>
  <si>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</si>
  <si>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</si>
  <si>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</si>
  <si>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</si>
  <si>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</si>
  <si>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</si>
  <si>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</si>
  <si>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</si>
  <si>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</si>
  <si>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</si>
  <si>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</si>
  <si>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</si>
  <si>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</si>
  <si>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</si>
  <si>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</si>
  <si>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</si>
  <si>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</si>
  <si>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</si>
  <si>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</si>
  <si>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</si>
  <si>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</si>
  <si>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</si>
  <si>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</si>
  <si>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</si>
  <si>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</si>
  <si>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</si>
  <si>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</si>
  <si>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</si>
  <si>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</si>
  <si>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</si>
  <si>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</si>
  <si>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</si>
  <si>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</si>
  <si>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</si>
  <si>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</si>
  <si>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</si>
  <si>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</si>
  <si>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</si>
  <si>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</si>
  <si>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</si>
  <si>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</si>
  <si>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</si>
  <si>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</si>
  <si>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</si>
  <si>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</si>
  <si>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</si>
  <si>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</si>
  <si>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</si>
  <si>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</si>
  <si>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</si>
  <si>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</si>
  <si>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</si>
  <si>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</si>
  <si>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</si>
  <si>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</si>
  <si>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</si>
  <si>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</si>
  <si>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</si>
  <si>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</si>
  <si>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</si>
  <si>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</si>
  <si>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</si>
  <si>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</si>
  <si>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</si>
  <si>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</si>
  <si>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</si>
  <si>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</si>
  <si>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</si>
  <si>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</si>
  <si>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</si>
  <si>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</si>
  <si>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</si>
  <si>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</si>
  <si>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</si>
  <si>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</si>
  <si>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</si>
  <si>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</si>
  <si>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</si>
  <si>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</si>
  <si>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</si>
  <si>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</si>
  <si>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</si>
  <si>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</si>
  <si>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</si>
  <si>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</si>
  <si>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</si>
  <si>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</si>
  <si>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</si>
  <si>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</si>
  <si>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</si>
  <si>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</si>
  <si>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</si>
  <si>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</si>
  <si>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</si>
  <si>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</si>
  <si>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</si>
  <si>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</si>
  <si>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</si>
  <si>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</si>
  <si>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</si>
  <si>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</si>
  <si>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</si>
  <si>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</si>
  <si>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</si>
  <si>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</si>
  <si>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</si>
  <si>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</si>
  <si>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</si>
  <si>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</si>
  <si>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</si>
  <si>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</si>
  <si>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</si>
  <si>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</si>
  <si>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</si>
  <si>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</si>
  <si>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</si>
  <si>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</si>
  <si>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</si>
  <si>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</si>
  <si>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</si>
  <si>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</si>
  <si>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</si>
  <si>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</si>
  <si>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</si>
  <si>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</si>
  <si>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</si>
  <si>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</si>
  <si>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</si>
  <si>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</si>
  <si>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</si>
  <si>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</si>
  <si>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</si>
  <si>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</si>
  <si>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</si>
  <si>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</si>
  <si>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</si>
  <si>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</si>
  <si>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</si>
  <si>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</si>
  <si>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</si>
  <si>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</si>
  <si>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</si>
  <si>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</si>
  <si>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</si>
  <si>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</si>
  <si>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</si>
  <si>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</si>
  <si>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</si>
  <si>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</si>
  <si>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</si>
  <si>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</si>
  <si>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</si>
  <si>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</si>
  <si>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</si>
  <si>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</si>
  <si>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</si>
  <si>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</si>
  <si>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</si>
  <si>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</si>
  <si>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</si>
  <si>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</si>
  <si>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</si>
  <si>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</si>
  <si>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</si>
  <si>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</si>
  <si>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</si>
  <si>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</si>
  <si>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</si>
  <si>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</si>
  <si>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</si>
  <si>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</si>
  <si>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</si>
  <si>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</si>
  <si>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</si>
  <si>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</si>
  <si>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</si>
  <si>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</si>
  <si>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</si>
  <si>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</si>
  <si>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</si>
  <si>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</si>
  <si>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</si>
  <si>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</si>
  <si>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</si>
  <si>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</si>
  <si>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</si>
  <si>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</si>
  <si>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</si>
  <si>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</si>
  <si>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</si>
  <si>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</si>
  <si>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</si>
  <si>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</si>
  <si>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</si>
  <si>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</si>
  <si>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</si>
  <si>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</si>
  <si>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</si>
  <si>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</si>
  <si>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</si>
  <si>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</si>
  <si>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</si>
  <si>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</si>
  <si>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</si>
  <si>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</si>
  <si>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</si>
  <si>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</si>
  <si>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</si>
  <si>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</si>
  <si>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</si>
  <si>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</si>
  <si>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</si>
  <si>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</si>
  <si>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</si>
  <si>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</si>
  <si>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</si>
  <si>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</si>
  <si>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</si>
  <si>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</si>
  <si>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</si>
  <si>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</si>
  <si>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</si>
  <si>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</si>
  <si>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</si>
  <si>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</si>
  <si>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</si>
  <si>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</si>
  <si>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</si>
  <si>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</si>
  <si>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</si>
  <si>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</si>
  <si>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</si>
  <si>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</si>
  <si>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</si>
  <si>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</si>
  <si>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</si>
  <si>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</si>
  <si>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</si>
  <si>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</si>
  <si>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</si>
  <si>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</si>
  <si>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</si>
  <si>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</si>
  <si>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</si>
  <si>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</si>
  <si>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</si>
  <si>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</si>
  <si>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</si>
  <si>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</si>
  <si>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</si>
  <si>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</si>
  <si>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</si>
  <si>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</si>
  <si>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</si>
  <si>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</si>
  <si>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</si>
  <si>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</si>
  <si>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</si>
  <si>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</si>
  <si>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</si>
  <si>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</si>
  <si>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</si>
  <si>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</si>
  <si>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</si>
  <si>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</si>
  <si>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</si>
  <si>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</si>
  <si>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</si>
  <si>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</si>
  <si>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</si>
  <si>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</si>
  <si>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</si>
  <si>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</si>
  <si>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</si>
  <si>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</si>
  <si>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</si>
  <si>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</si>
  <si>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</si>
  <si>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</si>
  <si>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</si>
  <si>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</si>
  <si>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</si>
  <si>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</si>
  <si>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</si>
  <si>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</si>
  <si>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</si>
  <si>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</si>
  <si>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</si>
  <si>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</si>
  <si>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</si>
  <si>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</si>
  <si>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</si>
  <si>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</si>
  <si>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</si>
  <si>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</si>
  <si>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</si>
  <si>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</si>
  <si>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</si>
  <si>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</si>
  <si>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</si>
  <si>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</si>
  <si>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</si>
  <si>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</si>
  <si>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</si>
  <si>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</si>
  <si>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</si>
  <si>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</si>
  <si>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</si>
  <si>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</si>
  <si>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</si>
  <si>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</si>
  <si>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</si>
  <si>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</si>
  <si>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</si>
  <si>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</si>
  <si>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</si>
  <si>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</si>
  <si>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</si>
  <si>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</si>
  <si>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</si>
  <si>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</si>
  <si>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</si>
  <si>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</si>
  <si>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</si>
  <si>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</si>
  <si>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</si>
  <si>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</si>
  <si>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</si>
  <si>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</si>
  <si>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</si>
  <si>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</si>
  <si>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</si>
  <si>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</si>
  <si>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</si>
  <si>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</si>
  <si>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</si>
  <si>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</si>
  <si>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</si>
  <si>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</si>
  <si>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</si>
  <si>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</si>
  <si>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</si>
  <si>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</si>
  <si>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</si>
  <si>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</si>
  <si>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</si>
  <si>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</si>
  <si>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</si>
  <si>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</si>
  <si>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</si>
  <si>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</si>
  <si>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</si>
  <si>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</si>
  <si>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</si>
  <si>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</si>
  <si>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</si>
  <si>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</si>
  <si>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</si>
  <si>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</si>
  <si>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</si>
  <si>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</si>
  <si>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</si>
  <si>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</si>
  <si>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</si>
  <si>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</si>
  <si>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</si>
  <si>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</si>
  <si>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</si>
  <si>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</si>
  <si>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</si>
  <si>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</si>
  <si>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</si>
  <si>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</si>
  <si>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</si>
  <si>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</si>
  <si>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</si>
  <si>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</si>
  <si>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</si>
  <si>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</si>
  <si>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</si>
  <si>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</si>
  <si>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</si>
  <si>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</si>
  <si>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</si>
  <si>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</si>
  <si>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</si>
  <si>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</si>
  <si>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</si>
  <si>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</si>
  <si>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</si>
  <si>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</si>
  <si>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</si>
  <si>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</si>
  <si>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</si>
  <si>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</si>
  <si>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</si>
  <si>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</si>
  <si>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</si>
  <si>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</si>
  <si>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</si>
  <si>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</si>
  <si>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</si>
  <si>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</si>
  <si>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</si>
  <si>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</si>
  <si>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</si>
  <si>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</si>
  <si>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</si>
  <si>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</si>
  <si>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</si>
  <si>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</si>
  <si>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</si>
  <si>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</si>
  <si>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</si>
  <si>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</si>
  <si>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</si>
  <si>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</si>
  <si>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</si>
  <si>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</si>
  <si>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</si>
  <si>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</si>
  <si>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</si>
  <si>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</si>
  <si>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</si>
  <si>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</si>
  <si>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</si>
  <si>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</si>
  <si>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</si>
  <si>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</si>
  <si>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</si>
  <si>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</si>
  <si>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</si>
  <si>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</si>
  <si>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</si>
  <si>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</si>
  <si>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</si>
  <si>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</si>
  <si>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</si>
  <si>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</si>
  <si>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</si>
  <si>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</si>
  <si>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</si>
  <si>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</si>
  <si>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</si>
  <si>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</si>
  <si>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</si>
  <si>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</si>
  <si>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</si>
  <si>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</si>
  <si>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</si>
  <si>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</si>
  <si>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</si>
  <si>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</si>
  <si>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</si>
  <si>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</si>
  <si>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</si>
  <si>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</si>
  <si>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</si>
  <si>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</si>
  <si>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</si>
  <si>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</si>
  <si>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</si>
  <si>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</si>
  <si>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</si>
  <si>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</si>
  <si>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</si>
  <si>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</si>
  <si>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</si>
  <si>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</si>
  <si>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</si>
  <si>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</si>
  <si>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</si>
  <si>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</si>
  <si>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</si>
  <si>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</si>
  <si>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</si>
  <si>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</si>
  <si>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</si>
  <si>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</si>
  <si>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</si>
  <si>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</si>
  <si>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</si>
  <si>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</si>
  <si>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</si>
  <si>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</si>
  <si>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</si>
  <si>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</si>
  <si>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</si>
  <si>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</si>
  <si>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</si>
  <si>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</si>
  <si>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</si>
  <si>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</si>
  <si>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</si>
  <si>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</si>
  <si>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</si>
  <si>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</si>
  <si>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</si>
  <si>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</si>
  <si>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</si>
  <si>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</si>
  <si>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</si>
  <si>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</si>
  <si>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</si>
  <si>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</si>
  <si>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</si>
  <si>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</si>
  <si>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</si>
  <si>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</si>
  <si>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</si>
  <si>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</si>
  <si>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</si>
  <si>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</si>
  <si>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</si>
  <si>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</si>
  <si>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</si>
  <si>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</si>
  <si>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</si>
  <si>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</si>
  <si>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</si>
  <si>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</si>
  <si>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</si>
  <si>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</si>
  <si>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</si>
  <si>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</si>
  <si>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</si>
  <si>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</si>
  <si>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</si>
  <si>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</si>
  <si>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</si>
  <si>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</si>
  <si>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</si>
  <si>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</si>
  <si>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</si>
  <si>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</si>
  <si>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</si>
  <si>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</si>
  <si>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</si>
  <si>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</si>
  <si>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</si>
  <si>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</si>
  <si>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</si>
  <si>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</si>
  <si>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</si>
  <si>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</si>
  <si>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</si>
  <si>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</si>
  <si>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</si>
  <si>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</si>
  <si>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</si>
  <si>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</si>
  <si>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</si>
  <si>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</si>
  <si>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</si>
  <si>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</si>
  <si>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</si>
  <si>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</si>
  <si>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</si>
  <si>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</si>
  <si>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</si>
  <si>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</si>
  <si>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</si>
  <si>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</si>
  <si>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</si>
  <si>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</si>
  <si>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</si>
  <si>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</si>
  <si>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</si>
  <si>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</si>
  <si>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</si>
  <si>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</si>
  <si>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</si>
  <si>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</si>
  <si>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</si>
  <si>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</si>
  <si>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</si>
  <si>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</si>
  <si>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</si>
  <si>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</si>
  <si>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</si>
  <si>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</si>
  <si>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</si>
  <si>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</si>
  <si>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</si>
  <si>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</si>
  <si>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</si>
  <si>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</si>
  <si>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</si>
  <si>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</si>
  <si>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</si>
  <si>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</si>
  <si>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</si>
  <si>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</si>
  <si>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</si>
  <si>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</si>
  <si>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</si>
  <si>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</si>
  <si>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</si>
  <si>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</si>
  <si>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</si>
  <si>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</si>
  <si>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</si>
  <si>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</si>
  <si>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</si>
  <si>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</si>
  <si>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</si>
  <si>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</si>
  <si>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</si>
  <si>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</si>
  <si>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</si>
  <si>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</si>
  <si>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</si>
  <si>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</si>
  <si>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</si>
  <si>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</si>
  <si>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</si>
  <si>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</si>
  <si>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</si>
  <si>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</si>
  <si>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</si>
  <si>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</si>
  <si>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</si>
  <si>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</si>
  <si>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</si>
  <si>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</si>
  <si>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</si>
  <si>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</si>
  <si>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</si>
  <si>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</si>
  <si>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</si>
  <si>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</si>
  <si>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</si>
  <si>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</si>
  <si>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</si>
  <si>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</si>
  <si>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</si>
  <si>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</si>
  <si>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</si>
  <si>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</si>
  <si>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</si>
  <si>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</si>
  <si>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</si>
  <si>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</si>
  <si>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</si>
  <si>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</si>
  <si>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</si>
  <si>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</si>
  <si>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</si>
  <si>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</si>
  <si>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</si>
  <si>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</si>
  <si>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</si>
  <si>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</si>
  <si>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</si>
  <si>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</si>
  <si>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</si>
  <si>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</si>
  <si>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</si>
  <si>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</si>
  <si>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</si>
  <si>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</si>
  <si>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</si>
  <si>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</si>
  <si>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</si>
  <si>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</si>
  <si>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</si>
  <si>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</si>
  <si>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</si>
  <si>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</si>
  <si>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</si>
  <si>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</si>
  <si>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</si>
  <si>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</si>
  <si>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</si>
  <si>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</si>
  <si>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</si>
  <si>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</si>
  <si>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</si>
  <si>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</si>
  <si>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</si>
  <si>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</si>
  <si>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</si>
  <si>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</si>
  <si>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</si>
  <si>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</si>
  <si>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</si>
  <si>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</si>
  <si>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</si>
  <si>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</si>
  <si>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</si>
  <si>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</si>
  <si>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</si>
  <si>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</si>
  <si>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</si>
  <si>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</si>
  <si>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</si>
  <si>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</si>
  <si>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</si>
  <si>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</si>
  <si>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</si>
  <si>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</si>
  <si>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</si>
  <si>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</si>
  <si>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</si>
  <si>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</si>
  <si>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</si>
  <si>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</si>
  <si>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</si>
  <si>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</si>
  <si>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</si>
  <si>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</si>
  <si>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</si>
  <si>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</si>
  <si>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</si>
  <si>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</si>
  <si>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</si>
  <si>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</si>
  <si>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</si>
  <si>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</si>
  <si>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</si>
  <si>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</si>
  <si>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</si>
  <si>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</si>
  <si>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</si>
  <si>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</si>
  <si>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</si>
  <si>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</si>
  <si>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</si>
  <si>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</si>
  <si>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</si>
  <si>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</si>
  <si>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</si>
  <si>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</si>
  <si>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</si>
  <si>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</si>
  <si>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</si>
  <si>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</si>
  <si>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</si>
  <si>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</si>
  <si>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</si>
  <si>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</si>
  <si>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</si>
  <si>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</si>
  <si>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</si>
  <si>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</si>
  <si>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</si>
  <si>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</si>
  <si>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</si>
  <si>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</si>
  <si>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</si>
  <si>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</si>
  <si>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</si>
  <si>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</si>
  <si>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</si>
  <si>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</si>
  <si>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</si>
  <si>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</si>
  <si>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</si>
  <si>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</si>
  <si>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</si>
  <si>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</si>
  <si>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</si>
  <si>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</si>
  <si>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</si>
  <si>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</si>
  <si>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</si>
  <si>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</si>
  <si>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</si>
  <si>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</si>
  <si>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</si>
  <si>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</si>
  <si>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</si>
  <si>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</si>
  <si>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</si>
  <si>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</si>
  <si>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</si>
  <si>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</si>
  <si>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</si>
  <si>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</si>
  <si>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</si>
  <si>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</si>
  <si>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</si>
  <si>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</si>
  <si>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</si>
  <si>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</si>
  <si>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</si>
  <si>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</si>
  <si>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</si>
  <si>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</si>
  <si>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</si>
  <si>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</si>
  <si>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</si>
  <si>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</si>
  <si>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</si>
  <si>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</si>
  <si>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</si>
  <si>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</si>
  <si>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</si>
  <si>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</si>
  <si>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</si>
  <si>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</si>
  <si>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</si>
  <si>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</si>
  <si>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</si>
  <si>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</si>
  <si>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</si>
  <si>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</si>
  <si>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</si>
  <si>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</si>
  <si>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</si>
  <si>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</si>
  <si>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</si>
  <si>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</si>
  <si>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</si>
  <si>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</si>
  <si>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</si>
  <si>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</si>
  <si>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</si>
  <si>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</si>
  <si>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</si>
  <si>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</si>
  <si>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</si>
  <si>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</si>
  <si>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</si>
  <si>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</si>
  <si>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</si>
  <si>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</si>
  <si>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</si>
  <si>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</si>
  <si>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</si>
  <si>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</si>
  <si>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</si>
  <si>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</si>
  <si>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</si>
  <si>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</si>
  <si>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</si>
  <si>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</si>
  <si>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</si>
  <si>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</si>
  <si>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</si>
  <si>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</si>
  <si>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</si>
  <si>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</si>
  <si>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</si>
  <si>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</si>
  <si>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</si>
  <si>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</si>
  <si>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</si>
  <si>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</si>
  <si>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</si>
  <si>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</si>
  <si>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</si>
  <si>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</si>
  <si>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</si>
  <si>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</si>
  <si>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</si>
  <si>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</si>
  <si>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</si>
  <si>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</si>
  <si>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</si>
  <si>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</si>
  <si>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</si>
  <si>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</si>
  <si>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</si>
  <si>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</si>
  <si>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</si>
  <si>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</si>
  <si>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</si>
  <si>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</si>
  <si>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</si>
  <si>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</si>
  <si>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</si>
  <si>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</si>
  <si>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</si>
  <si>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</si>
  <si>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</si>
  <si>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</si>
  <si>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</si>
  <si>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</si>
  <si>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</si>
  <si>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</si>
  <si>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</si>
  <si>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</si>
  <si>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</si>
  <si>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</si>
  <si>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</si>
  <si>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</si>
  <si>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</si>
  <si>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</si>
  <si>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</si>
  <si>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</si>
  <si>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</si>
  <si>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</si>
  <si>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</si>
  <si>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</si>
  <si>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</si>
  <si>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</si>
  <si>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</si>
  <si>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</si>
  <si>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</si>
  <si>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</si>
  <si>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</si>
  <si>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</si>
  <si>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</si>
  <si>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</si>
  <si>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</si>
  <si>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</si>
  <si>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</si>
  <si>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</si>
  <si>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</si>
  <si>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</si>
  <si>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</si>
  <si>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</si>
  <si>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</si>
  <si>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</si>
  <si>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</si>
  <si>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</si>
  <si>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</si>
  <si>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</si>
  <si>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</si>
  <si>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</si>
  <si>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</si>
  <si>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</si>
  <si>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</si>
  <si>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</si>
  <si>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</si>
  <si>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</si>
  <si>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</si>
  <si>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</si>
  <si>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</si>
  <si>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</si>
  <si>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</si>
  <si>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</si>
  <si>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</si>
  <si>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</si>
  <si>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</si>
  <si>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</si>
  <si>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</si>
  <si>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</si>
  <si>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</si>
  <si>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</si>
  <si>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</si>
  <si>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</si>
  <si>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</si>
  <si>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</si>
  <si>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</si>
  <si>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</si>
  <si>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</si>
  <si>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</si>
  <si>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</si>
  <si>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</si>
  <si>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</si>
  <si>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</si>
  <si>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</si>
  <si>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</si>
  <si>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</si>
  <si>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</si>
  <si>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</si>
  <si>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</si>
  <si>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</si>
  <si>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</si>
  <si>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</si>
  <si>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</si>
  <si>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</si>
  <si>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</si>
  <si>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</si>
  <si>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</si>
  <si>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</si>
  <si>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</si>
  <si>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</si>
  <si>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</si>
  <si>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</si>
  <si>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</si>
  <si>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</si>
  <si>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</si>
  <si>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</si>
  <si>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</si>
  <si>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</si>
  <si>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</si>
  <si>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</si>
  <si>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</si>
  <si>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</si>
  <si>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</si>
  <si>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</si>
  <si>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</si>
  <si>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</si>
  <si>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</si>
  <si>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</si>
  <si>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</si>
  <si>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</si>
  <si>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</si>
  <si>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</si>
  <si>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</si>
  <si>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</si>
  <si>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</si>
  <si>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</si>
  <si>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</si>
  <si>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</si>
  <si>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</si>
  <si>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</si>
  <si>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</si>
  <si>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</si>
  <si>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</si>
  <si>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</si>
  <si>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</si>
  <si>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</si>
  <si>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</si>
  <si>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</si>
  <si>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</si>
  <si>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</si>
  <si>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</si>
  <si>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</si>
  <si>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</si>
  <si>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</si>
  <si>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</si>
  <si>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</si>
  <si>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</si>
  <si>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</si>
  <si>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</si>
  <si>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</si>
  <si>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</si>
  <si>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</si>
  <si>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</si>
  <si>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</si>
  <si>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</si>
  <si>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</si>
  <si>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</si>
  <si>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</si>
  <si>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</si>
  <si>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</si>
  <si>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</si>
  <si>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</si>
  <si>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</si>
  <si>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</si>
  <si>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</si>
  <si>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</si>
  <si>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</si>
  <si>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</si>
  <si>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</si>
  <si>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</si>
  <si>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</si>
  <si>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</si>
  <si>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</si>
  <si>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</si>
  <si>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</si>
  <si>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</si>
  <si>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</si>
  <si>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</si>
  <si>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</si>
  <si>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</si>
  <si>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</si>
  <si>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</si>
  <si>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</si>
  <si>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</si>
  <si>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</si>
  <si>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</si>
  <si>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</si>
  <si>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</si>
  <si>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</si>
  <si>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</si>
  <si>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</si>
  <si>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</si>
  <si>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</si>
  <si>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</si>
  <si>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</si>
  <si>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</si>
  <si>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</si>
  <si>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</si>
  <si>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</si>
  <si>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</si>
  <si>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</si>
  <si>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</si>
  <si>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</si>
  <si>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</si>
  <si>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</si>
  <si>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</si>
  <si>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</si>
  <si>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</si>
  <si>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</si>
  <si>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</si>
  <si>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</si>
  <si>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</si>
  <si>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</si>
  <si>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</si>
  <si>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</si>
  <si>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</si>
  <si>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</si>
  <si>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</si>
  <si>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</si>
  <si>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</si>
  <si>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</si>
  <si>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</si>
  <si>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</si>
  <si>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</si>
  <si>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</si>
  <si>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</si>
  <si>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</si>
  <si>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</si>
  <si>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</si>
  <si>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</si>
  <si>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</si>
  <si>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</si>
  <si>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</si>
  <si>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</si>
  <si>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</si>
  <si>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</si>
  <si>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</si>
  <si>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</si>
  <si>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</si>
  <si>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</si>
  <si>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</si>
  <si>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</si>
  <si>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</si>
  <si>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</si>
  <si>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</si>
  <si>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</si>
  <si>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</si>
  <si>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</si>
  <si>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</si>
  <si>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</si>
  <si>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</si>
  <si>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</si>
  <si>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</si>
  <si>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</si>
  <si>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</si>
  <si>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</si>
  <si>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</si>
  <si>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</si>
  <si>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</si>
  <si>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</si>
  <si>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</si>
  <si>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</si>
  <si>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</si>
  <si>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</si>
  <si>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</si>
  <si>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</si>
  <si>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</si>
  <si>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</si>
  <si>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</si>
  <si>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</si>
  <si>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</si>
  <si>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</si>
  <si>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</si>
  <si>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</si>
  <si>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</si>
  <si>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</si>
  <si>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</si>
  <si>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</si>
  <si>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</si>
  <si>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</si>
  <si>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</si>
  <si>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</si>
  <si>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</si>
  <si>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</si>
  <si>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</si>
  <si>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</si>
  <si>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</si>
  <si>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</si>
  <si>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</si>
  <si>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</si>
  <si>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</si>
  <si>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</si>
  <si>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</si>
  <si>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</si>
  <si>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</si>
  <si>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</si>
  <si>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</si>
  <si>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</si>
  <si>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</si>
  <si>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</si>
  <si>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</si>
  <si>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</si>
  <si>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</si>
  <si>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</si>
  <si>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</si>
  <si>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</si>
  <si>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</si>
  <si>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</si>
  <si>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</si>
  <si>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</si>
  <si>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</si>
  <si>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</si>
  <si>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</si>
  <si>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</si>
  <si>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</si>
  <si>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</si>
  <si>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</si>
  <si>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</si>
  <si>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</si>
  <si>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</si>
  <si>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</si>
  <si>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</si>
  <si>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</si>
  <si>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</si>
  <si>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</si>
  <si>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</si>
  <si>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</si>
  <si>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</si>
  <si>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</si>
  <si>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</si>
  <si>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</si>
  <si>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</si>
  <si>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</si>
  <si>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</si>
  <si>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</si>
  <si>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</si>
  <si>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</si>
  <si>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</si>
  <si>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</si>
  <si>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</si>
  <si>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</si>
  <si>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</si>
  <si>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</si>
  <si>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</si>
  <si>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</si>
  <si>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</si>
  <si>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</si>
  <si>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</si>
  <si>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</si>
  <si>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</si>
  <si>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</si>
  <si>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</si>
  <si>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</si>
  <si>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</si>
  <si>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</si>
  <si>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</si>
  <si>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</si>
  <si>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</si>
  <si>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</si>
  <si>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</si>
  <si>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</si>
  <si>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</si>
  <si>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</si>
  <si>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</si>
  <si>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</si>
  <si>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</si>
  <si>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</si>
  <si>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</si>
  <si>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</si>
  <si>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</si>
  <si>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</si>
  <si>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</si>
  <si>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</si>
  <si>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</si>
  <si>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</si>
  <si>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</si>
  <si>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</si>
  <si>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</si>
  <si>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</si>
  <si>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</si>
  <si>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</si>
  <si>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</si>
  <si>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</si>
  <si>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</si>
  <si>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</si>
  <si>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</si>
  <si>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</si>
  <si>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</si>
  <si>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</si>
  <si>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</si>
  <si>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</si>
  <si>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</si>
  <si>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</si>
  <si>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</si>
  <si>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</si>
  <si>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</si>
  <si>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</si>
  <si>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</si>
  <si>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</si>
  <si>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</si>
  <si>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</si>
  <si>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</si>
  <si>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</si>
  <si>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</si>
  <si>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</si>
  <si>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</si>
  <si>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</si>
  <si>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</si>
  <si>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</si>
  <si>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</si>
  <si>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</si>
  <si>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</si>
  <si>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</si>
  <si>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</si>
  <si>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</si>
  <si>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</si>
  <si>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</si>
  <si>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</si>
  <si>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</si>
  <si>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</si>
  <si>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</si>
  <si>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</si>
  <si>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</si>
  <si>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</si>
  <si>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</si>
  <si>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</si>
  <si>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</si>
  <si>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</si>
  <si>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</si>
  <si>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</si>
  <si>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</si>
  <si>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</si>
  <si>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</si>
  <si>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</si>
  <si>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</si>
  <si>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</si>
  <si>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</si>
  <si>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</si>
  <si>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</si>
  <si>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</si>
  <si>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</si>
  <si>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</si>
  <si>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</si>
  <si>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</si>
  <si>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</si>
  <si>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</si>
  <si>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</si>
  <si>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</si>
  <si>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</si>
  <si>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</si>
  <si>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</si>
  <si>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</si>
  <si>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</si>
  <si>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</si>
  <si>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</si>
  <si>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</si>
  <si>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</si>
  <si>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</si>
  <si>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</si>
  <si>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</si>
  <si>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</si>
  <si>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</si>
  <si>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</si>
  <si>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</si>
  <si>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</si>
  <si>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</si>
  <si>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</si>
  <si>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</si>
  <si>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</si>
  <si>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</si>
  <si>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</si>
  <si>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</si>
  <si>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</si>
  <si>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</si>
  <si>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</si>
  <si>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</si>
  <si>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</si>
  <si>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</si>
  <si>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</si>
  <si>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</si>
  <si>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</si>
  <si>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</si>
  <si>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</si>
  <si>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</si>
  <si>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</si>
  <si>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</si>
  <si>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</si>
  <si>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</si>
  <si>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</si>
  <si>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</si>
  <si>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</si>
  <si>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</si>
  <si>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</si>
  <si>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</si>
  <si>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</si>
  <si>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</si>
  <si>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</si>
  <si>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</si>
  <si>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</si>
  <si>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</si>
  <si>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</si>
  <si>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</si>
  <si>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</si>
  <si>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</si>
  <si>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</si>
  <si>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</si>
  <si>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</si>
  <si>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</si>
  <si>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</si>
  <si>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</si>
  <si>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</si>
  <si>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</si>
  <si>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</si>
  <si>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</si>
  <si>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</si>
  <si>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</si>
  <si>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</si>
  <si>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</si>
  <si>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</si>
  <si>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</si>
  <si>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</si>
  <si>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</si>
  <si>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</si>
  <si>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</si>
  <si>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</si>
  <si>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</si>
  <si>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</si>
  <si>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</si>
  <si>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</si>
  <si>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</si>
  <si>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</si>
  <si>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</si>
  <si>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</si>
  <si>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</si>
  <si>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</si>
  <si>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</si>
  <si>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</si>
  <si>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</si>
  <si>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</si>
  <si>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</si>
  <si>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</si>
  <si>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</si>
  <si>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</si>
  <si>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</si>
  <si>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</si>
  <si>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</si>
  <si>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</si>
  <si>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</si>
  <si>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</si>
  <si>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</si>
  <si>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</si>
  <si>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</si>
  <si>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</si>
  <si>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</si>
  <si>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</si>
  <si>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</si>
  <si>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</si>
  <si>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</si>
  <si>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</si>
  <si>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</si>
  <si>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</si>
  <si>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</si>
  <si>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</si>
  <si>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</si>
  <si>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</si>
  <si>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</si>
  <si>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</si>
  <si>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</si>
  <si>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</si>
  <si>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</si>
  <si>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</si>
  <si>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</si>
  <si>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</si>
  <si>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</si>
  <si>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</si>
  <si>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</si>
  <si>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</si>
  <si>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</si>
  <si>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</si>
  <si>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</si>
  <si>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</si>
  <si>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</si>
  <si>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</si>
  <si>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</si>
  <si>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</si>
  <si>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</si>
  <si>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</si>
  <si>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</si>
  <si>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</si>
  <si>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</si>
  <si>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</si>
  <si>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</si>
  <si>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</si>
  <si>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</si>
  <si>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</si>
  <si>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</si>
  <si>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</si>
  <si>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</si>
  <si>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</si>
  <si>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</si>
  <si>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</si>
  <si>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</si>
  <si>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</si>
  <si>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</si>
  <si>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</si>
  <si>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</si>
  <si>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</si>
  <si>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</si>
  <si>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</si>
  <si>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</si>
  <si>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</si>
  <si>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</si>
  <si>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</si>
  <si>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</si>
  <si>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</si>
  <si>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</si>
  <si>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</si>
  <si>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</si>
  <si>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</si>
  <si>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</si>
  <si>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</si>
  <si>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</si>
  <si>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</si>
  <si>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</si>
  <si>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</si>
  <si>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</si>
  <si>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</si>
  <si>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</si>
  <si>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</si>
  <si>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</si>
  <si>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</si>
  <si>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</si>
  <si>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</si>
  <si>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</si>
  <si>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</si>
  <si>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</si>
  <si>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</si>
  <si>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</si>
  <si>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</si>
  <si>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</si>
  <si>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</si>
  <si>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</si>
  <si>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</si>
  <si>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</si>
  <si>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</si>
  <si>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</si>
  <si>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</si>
  <si>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</si>
  <si>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</si>
  <si>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</si>
  <si>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</si>
  <si>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</si>
  <si>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</si>
  <si>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</si>
  <si>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</si>
  <si>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</si>
  <si>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</si>
  <si>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</si>
  <si>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</si>
  <si>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</si>
  <si>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</si>
  <si>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</si>
  <si>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</si>
  <si>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</si>
  <si>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</si>
  <si>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</si>
  <si>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</si>
  <si>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</si>
  <si>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</si>
  <si>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</si>
  <si>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</si>
  <si>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</si>
  <si>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</si>
  <si>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</si>
  <si>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</si>
  <si>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</si>
  <si>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</si>
  <si>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</si>
  <si>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</si>
  <si>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</si>
  <si>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</si>
  <si>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</si>
  <si>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</si>
  <si>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</si>
  <si>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</si>
  <si>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</si>
  <si>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</si>
  <si>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</si>
  <si>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</si>
  <si>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</si>
  <si>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</si>
  <si>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</si>
  <si>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</si>
  <si>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</si>
  <si>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</si>
  <si>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</si>
  <si>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</si>
  <si>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</si>
  <si>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</si>
  <si>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</si>
  <si>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</si>
  <si>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</si>
  <si>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</si>
  <si>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</si>
  <si>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</si>
  <si>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</si>
  <si>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</si>
  <si>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</si>
  <si>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</si>
  <si>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</si>
  <si>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</si>
  <si>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</si>
  <si>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</si>
  <si>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</si>
  <si>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</si>
  <si>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</si>
  <si>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</si>
  <si>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</si>
  <si>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</si>
  <si>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</si>
  <si>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</si>
  <si>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</si>
  <si>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</si>
  <si>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</si>
  <si>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</si>
  <si>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</si>
  <si>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</si>
  <si>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</si>
  <si>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</si>
  <si>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</si>
  <si>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</si>
  <si>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</si>
  <si>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</si>
  <si>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</si>
  <si>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</si>
  <si>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</si>
  <si>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</si>
  <si>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</si>
  <si>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</si>
  <si>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</si>
  <si>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</si>
  <si>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</si>
  <si>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</si>
  <si>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</si>
  <si>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</si>
  <si>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</si>
  <si>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</si>
  <si>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</si>
  <si>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</si>
  <si>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</si>
  <si>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</si>
  <si>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</si>
  <si>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</si>
  <si>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</si>
  <si>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</si>
  <si>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</si>
  <si>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</si>
  <si>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</si>
  <si>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</si>
  <si>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</si>
  <si>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</si>
  <si>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</si>
  <si>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</si>
  <si>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</si>
  <si>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</si>
  <si>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</si>
  <si>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</si>
  <si>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</si>
  <si>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</si>
  <si>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</si>
  <si>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</si>
  <si>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</si>
  <si>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</si>
  <si>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</si>
  <si>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</si>
  <si>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</si>
  <si>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</si>
  <si>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</si>
  <si>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</si>
  <si>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</si>
  <si>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</si>
  <si>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</si>
  <si>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</si>
  <si>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</si>
  <si>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</si>
  <si>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</si>
  <si>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</si>
  <si>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</si>
  <si>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</si>
  <si>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</si>
  <si>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</si>
  <si>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</si>
  <si>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</si>
  <si>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</si>
  <si>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</si>
  <si>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</si>
  <si>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</si>
  <si>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</si>
  <si>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</si>
  <si>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</si>
  <si>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</si>
  <si>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</si>
  <si>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</si>
  <si>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</si>
  <si>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</si>
  <si>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</si>
  <si>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</si>
  <si>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</si>
  <si>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</si>
  <si>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</si>
  <si>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</si>
  <si>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</si>
  <si>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</si>
  <si>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</si>
  <si>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</si>
  <si>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</si>
  <si>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</si>
  <si>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</si>
  <si>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</si>
  <si>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</si>
  <si>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</si>
  <si>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</si>
  <si>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</si>
  <si>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</si>
  <si>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</si>
  <si>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</si>
  <si>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</si>
  <si>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</si>
  <si>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</si>
  <si>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</si>
  <si>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</si>
  <si>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</si>
  <si>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</si>
  <si>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</si>
  <si>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</si>
  <si>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</si>
  <si>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</si>
  <si>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</si>
  <si>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</si>
  <si>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</si>
  <si>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</si>
  <si>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</si>
  <si>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</si>
  <si>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</si>
  <si>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</si>
  <si>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</si>
  <si>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</si>
  <si>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</si>
  <si>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</si>
  <si>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</si>
  <si>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</si>
  <si>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</si>
  <si>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</si>
  <si>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</si>
  <si>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</si>
  <si>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</si>
  <si>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</si>
  <si>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</si>
  <si>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</si>
  <si>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</si>
  <si>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</si>
  <si>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</si>
  <si>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</si>
  <si>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</si>
  <si>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</si>
  <si>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</si>
  <si>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</si>
  <si>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</si>
  <si>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</si>
  <si>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</si>
  <si>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</si>
  <si>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</si>
  <si>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</si>
  <si>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</si>
  <si>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</si>
  <si>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</si>
  <si>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</si>
  <si>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</si>
  <si>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</si>
  <si>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</si>
  <si>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</si>
  <si>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</si>
  <si>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</si>
  <si>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</si>
  <si>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</si>
  <si>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</si>
  <si>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</si>
  <si>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</si>
  <si>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</si>
  <si>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</si>
  <si>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</si>
  <si>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</si>
  <si>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</si>
  <si>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</si>
  <si>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</si>
  <si>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</si>
  <si>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</si>
  <si>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</si>
  <si>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</si>
  <si>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</si>
  <si>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</si>
  <si>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</si>
  <si>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</si>
  <si>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</si>
  <si>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</si>
  <si>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</si>
  <si>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</si>
  <si>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</si>
  <si>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</si>
  <si>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</si>
  <si>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</si>
  <si>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</si>
  <si>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</si>
  <si>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</si>
  <si>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</si>
  <si>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</si>
  <si>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</si>
  <si>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</si>
  <si>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</si>
  <si>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</si>
  <si>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</si>
  <si>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</si>
  <si>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</si>
  <si>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</si>
  <si>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</si>
  <si>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</si>
  <si>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</si>
  <si>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</si>
  <si>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</si>
  <si>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</si>
  <si>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</si>
  <si>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</si>
  <si>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</si>
  <si>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</si>
  <si>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</si>
  <si>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</si>
  <si>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</si>
  <si>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</si>
  <si>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</si>
  <si>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</si>
  <si>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</si>
  <si>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</si>
  <si>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</si>
  <si>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</si>
  <si>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</si>
  <si>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</si>
  <si>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</si>
  <si>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</si>
  <si>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</si>
  <si>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</si>
  <si>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</si>
  <si>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</si>
  <si>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</si>
  <si>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</si>
  <si>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</si>
  <si>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</si>
  <si>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</si>
  <si>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</si>
  <si>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</si>
  <si>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</si>
  <si>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</si>
  <si>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</si>
  <si>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</si>
  <si>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</si>
  <si>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</si>
  <si>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</si>
  <si>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</si>
  <si>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</si>
  <si>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</si>
  <si>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</si>
  <si>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</si>
  <si>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</si>
  <si>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</si>
  <si>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</si>
  <si>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</si>
  <si>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</si>
  <si>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</si>
  <si>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</si>
  <si>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</si>
  <si>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</si>
  <si>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</si>
  <si>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</si>
  <si>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</si>
  <si>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</si>
  <si>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</si>
  <si>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</si>
  <si>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</si>
  <si>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</si>
  <si>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</si>
  <si>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</si>
  <si>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</si>
  <si>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</si>
  <si>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</si>
  <si>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</si>
  <si>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</si>
  <si>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</si>
  <si>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</si>
  <si>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</si>
  <si>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</si>
  <si>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</si>
  <si>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</si>
  <si>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</si>
  <si>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</si>
  <si>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</si>
  <si>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</si>
  <si>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</si>
  <si>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</si>
  <si>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</si>
  <si>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</si>
  <si>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</si>
  <si>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</si>
  <si>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</si>
  <si>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</si>
  <si>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</si>
  <si>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</si>
  <si>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</si>
  <si>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</si>
  <si>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</si>
  <si>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</si>
  <si>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</si>
  <si>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</si>
  <si>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</si>
  <si>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</si>
  <si>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</si>
  <si>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</si>
  <si>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</si>
  <si>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</si>
  <si>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</si>
  <si>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</si>
  <si>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</si>
  <si>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</si>
  <si>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</si>
  <si>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</si>
  <si>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</si>
  <si>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</si>
  <si>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</si>
  <si>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</si>
  <si>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</si>
  <si>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</si>
  <si>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</si>
  <si>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</si>
  <si>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</si>
  <si>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</si>
  <si>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</si>
  <si>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</si>
  <si>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</si>
  <si>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</si>
  <si>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</si>
  <si>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</si>
  <si>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</si>
  <si>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</si>
  <si>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</si>
  <si>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</si>
  <si>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</si>
  <si>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</si>
  <si>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</si>
  <si>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</si>
  <si>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</si>
  <si>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</si>
  <si>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</si>
  <si>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</si>
  <si>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</si>
  <si>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</si>
  <si>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</si>
  <si>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</si>
  <si>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</si>
  <si>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</si>
  <si>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</si>
  <si>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</si>
  <si>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</si>
  <si>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</si>
  <si>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</si>
  <si>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</si>
  <si>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</si>
  <si>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</si>
  <si>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</si>
  <si>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</si>
  <si>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</si>
  <si>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</si>
  <si>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</si>
  <si>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</si>
  <si>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</si>
  <si>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</si>
  <si>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</si>
  <si>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</si>
  <si>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</si>
  <si>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</si>
  <si>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</si>
  <si>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</si>
  <si>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</si>
  <si>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</si>
  <si>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</si>
  <si>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</si>
  <si>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</si>
  <si>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</si>
  <si>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</si>
  <si>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</si>
  <si>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</si>
  <si>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</si>
  <si>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</si>
  <si>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</si>
  <si>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</si>
  <si>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</si>
  <si>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</si>
  <si>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</si>
  <si>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</si>
  <si>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</si>
  <si>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</si>
  <si>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</si>
  <si>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</si>
  <si>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</si>
  <si>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</si>
  <si>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</si>
  <si>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</si>
  <si>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</si>
  <si>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</si>
  <si>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</si>
  <si>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</si>
  <si>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</si>
  <si>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</si>
  <si>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</si>
  <si>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</si>
  <si>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</si>
  <si>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</si>
  <si>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</si>
  <si>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</si>
  <si>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</si>
  <si>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</si>
  <si>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</si>
  <si>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</si>
  <si>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</si>
  <si>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</si>
  <si>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</si>
  <si>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</si>
  <si>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</si>
  <si>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</si>
  <si>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</si>
  <si>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</si>
  <si>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</si>
  <si>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</si>
  <si>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</si>
  <si>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</si>
  <si>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</si>
  <si>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</si>
  <si>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</si>
  <si>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</si>
  <si>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</si>
  <si>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</si>
  <si>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</si>
  <si>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</si>
  <si>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</si>
  <si>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</si>
  <si>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</si>
  <si>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</si>
  <si>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</si>
  <si>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</si>
  <si>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</si>
  <si>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</si>
  <si>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</si>
  <si>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</si>
  <si>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</si>
  <si>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</si>
  <si>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</si>
  <si>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</si>
  <si>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</si>
  <si>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</si>
  <si>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</si>
  <si>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</si>
  <si>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</si>
  <si>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</si>
  <si>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</si>
  <si>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</si>
  <si>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</si>
  <si>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</si>
  <si>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</si>
  <si>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</si>
  <si>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</si>
  <si>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</si>
  <si>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</si>
  <si>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</si>
  <si>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</si>
  <si>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</si>
  <si>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</si>
  <si>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</si>
  <si>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</si>
  <si>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</si>
  <si>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</si>
  <si>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</si>
  <si>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</si>
  <si>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</si>
  <si>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</si>
  <si>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</si>
  <si>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</si>
  <si>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</si>
  <si>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</si>
  <si>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</si>
  <si>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</si>
  <si>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</si>
  <si>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</si>
  <si>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</si>
  <si>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</si>
  <si>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</si>
  <si>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</si>
  <si>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</si>
  <si>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</si>
  <si>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</si>
  <si>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</si>
  <si>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</si>
  <si>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</si>
  <si>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</si>
  <si>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</si>
  <si>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</si>
  <si>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</si>
  <si>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</si>
  <si>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</si>
  <si>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</si>
  <si>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</si>
  <si>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</si>
  <si>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</si>
  <si>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</si>
  <si>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</si>
  <si>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</si>
  <si>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</si>
  <si>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</si>
  <si>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</si>
  <si>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</si>
  <si>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</si>
  <si>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</si>
  <si>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</si>
  <si>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</si>
  <si>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</si>
  <si>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</si>
  <si>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</si>
  <si>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</si>
  <si>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</si>
  <si>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</si>
  <si>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</si>
  <si>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</si>
  <si>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</si>
  <si>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</si>
  <si>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</si>
  <si>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</si>
  <si>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</si>
  <si>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</si>
  <si>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</si>
  <si>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</si>
  <si>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</si>
  <si>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</si>
  <si>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</si>
  <si>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</si>
  <si>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</si>
  <si>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</si>
  <si>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</si>
  <si>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</si>
  <si>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</si>
  <si>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</si>
  <si>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</si>
  <si>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</si>
  <si>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</si>
  <si>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</si>
  <si>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</si>
  <si>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</si>
  <si>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</si>
  <si>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</si>
  <si>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</si>
  <si>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</si>
  <si>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</si>
  <si>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</si>
  <si>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</si>
  <si>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</si>
  <si>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</si>
  <si>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</si>
  <si>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</si>
  <si>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</si>
  <si>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</si>
  <si>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</si>
  <si>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</si>
  <si>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</si>
  <si>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</si>
  <si>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</si>
  <si>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</si>
  <si>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</si>
  <si>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</si>
  <si>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</si>
  <si>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</si>
  <si>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</si>
  <si>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</si>
  <si>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</si>
  <si>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</si>
  <si>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</si>
  <si>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</si>
  <si>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</si>
  <si>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</si>
  <si>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</si>
  <si>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</si>
  <si>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</si>
  <si>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</si>
  <si>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</si>
  <si>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</si>
  <si>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</si>
  <si>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</si>
  <si>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</si>
  <si>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</si>
  <si>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</si>
  <si>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</si>
  <si>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</si>
  <si>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</si>
  <si>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</si>
  <si>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</si>
  <si>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</si>
  <si>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</si>
  <si>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</si>
  <si>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</si>
  <si>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</si>
  <si>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</si>
  <si>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</si>
  <si>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</si>
  <si>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</si>
  <si>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</si>
  <si>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</si>
  <si>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</si>
  <si>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</si>
  <si>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</si>
  <si>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</si>
  <si>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</si>
  <si>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</si>
  <si>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</si>
  <si>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</si>
  <si>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</si>
  <si>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</si>
  <si>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</si>
  <si>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</si>
  <si>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</si>
  <si>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</si>
  <si>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</si>
  <si>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</si>
  <si>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</si>
  <si>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</si>
  <si>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</si>
  <si>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</si>
  <si>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</si>
  <si>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</si>
  <si>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</si>
  <si>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</si>
  <si>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</si>
  <si>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</si>
  <si>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</si>
  <si>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</si>
  <si>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</si>
  <si>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</si>
  <si>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</si>
  <si>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</si>
  <si>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</si>
  <si>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</si>
  <si>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</si>
  <si>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</si>
  <si>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</si>
  <si>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</si>
  <si>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</si>
  <si>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</si>
  <si>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</si>
  <si>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</si>
  <si>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</si>
  <si>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</si>
  <si>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</si>
  <si>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</si>
  <si>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</si>
  <si>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</si>
  <si>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</si>
  <si>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</si>
  <si>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</si>
  <si>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</si>
  <si>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</si>
  <si>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</si>
  <si>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</si>
  <si>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</si>
  <si>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</si>
  <si>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</si>
  <si>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</si>
  <si>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</si>
  <si>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</si>
  <si>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</si>
  <si>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</si>
  <si>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</si>
  <si>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</si>
  <si>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</si>
  <si>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</si>
  <si>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</si>
  <si>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</si>
  <si>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</si>
  <si>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</si>
  <si>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</si>
  <si>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</si>
  <si>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</si>
  <si>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</si>
  <si>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</si>
  <si>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</si>
  <si>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</si>
  <si>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</si>
  <si>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</si>
  <si>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</si>
  <si>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</si>
  <si>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</si>
  <si>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</si>
  <si>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</si>
  <si>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</si>
  <si>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</si>
  <si>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</si>
  <si>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</si>
  <si>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</si>
  <si>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</si>
  <si>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</si>
  <si>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</si>
  <si>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</si>
  <si>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</si>
  <si>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</si>
  <si>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</si>
  <si>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</si>
  <si>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</si>
  <si>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</si>
  <si>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</si>
  <si>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</si>
  <si>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</si>
  <si>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</si>
  <si>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</si>
  <si>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</si>
  <si>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</si>
  <si>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</si>
  <si>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</si>
  <si>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</si>
  <si>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</si>
  <si>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</si>
  <si>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</si>
  <si>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</si>
  <si>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</si>
  <si>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</si>
  <si>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</si>
  <si>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</si>
  <si>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</si>
  <si>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</si>
  <si>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</si>
  <si>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</si>
  <si>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</si>
  <si>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</si>
  <si>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</si>
  <si>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</si>
  <si>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</si>
  <si>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</si>
  <si>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</si>
  <si>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</si>
  <si>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</si>
  <si>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</si>
  <si>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</si>
  <si>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</si>
  <si>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</si>
  <si>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</si>
  <si>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</si>
  <si>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</si>
  <si>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</si>
  <si>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</si>
  <si>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</si>
  <si>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</si>
  <si>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</si>
  <si>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</si>
  <si>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</si>
  <si>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</si>
  <si>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</si>
  <si>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</si>
  <si>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</si>
  <si>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</si>
  <si>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</si>
  <si>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</si>
  <si>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</si>
  <si>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</si>
  <si>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</si>
  <si>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</si>
  <si>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</si>
  <si>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</si>
  <si>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</si>
  <si>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</si>
  <si>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</si>
  <si>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</si>
  <si>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</si>
  <si>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</si>
  <si>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</si>
  <si>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</si>
  <si>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</si>
  <si>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</si>
  <si>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</si>
  <si>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</si>
  <si>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</si>
  <si>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</si>
  <si>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</si>
  <si>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</si>
  <si>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</si>
  <si>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</si>
  <si>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</si>
  <si>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</si>
  <si>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</si>
  <si>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</si>
  <si>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</si>
  <si>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</si>
  <si>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</si>
  <si>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</si>
  <si>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</si>
  <si>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</si>
  <si>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</si>
  <si>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</si>
  <si>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</si>
  <si>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</si>
  <si>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</si>
  <si>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</si>
  <si>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</si>
  <si>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</si>
  <si>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</si>
  <si>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</si>
  <si>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</si>
  <si>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</si>
  <si>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</si>
  <si>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</si>
  <si>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</si>
  <si>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</si>
  <si>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</si>
  <si>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</si>
  <si>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</si>
  <si>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</si>
  <si>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</si>
  <si>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</si>
  <si>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</si>
  <si>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</si>
  <si>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</si>
  <si>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</si>
  <si>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</si>
  <si>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</si>
  <si>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</si>
  <si>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</si>
  <si>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</si>
  <si>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</si>
  <si>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</si>
  <si>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</si>
  <si>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</si>
  <si>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</si>
  <si>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</si>
  <si>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</si>
  <si>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</si>
  <si>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</si>
  <si>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</si>
  <si>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</si>
  <si>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</si>
  <si>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</si>
  <si>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</si>
  <si>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</si>
  <si>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</si>
  <si>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</si>
  <si>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</si>
  <si>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</si>
  <si>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</si>
  <si>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</si>
  <si>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</si>
  <si>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</si>
  <si>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</si>
  <si>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</si>
  <si>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</si>
  <si>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</si>
  <si>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</si>
  <si>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</si>
  <si>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</si>
  <si>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</si>
  <si>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</si>
  <si>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</si>
  <si>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</si>
  <si>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</si>
  <si>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</si>
  <si>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</si>
  <si>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</si>
  <si>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</si>
  <si>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</si>
  <si>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</si>
  <si>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</si>
  <si>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</si>
  <si>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</si>
  <si>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</si>
  <si>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</si>
  <si>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</si>
  <si>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</si>
  <si>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</si>
  <si>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</si>
  <si>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</si>
  <si>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</si>
  <si>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</si>
  <si>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</si>
  <si>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</si>
  <si>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</si>
  <si>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</si>
  <si>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</si>
  <si>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</si>
  <si>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</si>
  <si>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</si>
  <si>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</si>
  <si>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</si>
  <si>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</si>
  <si>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</si>
  <si>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</si>
  <si>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</si>
  <si>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</si>
  <si>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</si>
  <si>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</si>
  <si>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</si>
  <si>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</si>
  <si>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</si>
  <si>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</si>
  <si>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</si>
  <si>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</si>
  <si>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</si>
  <si>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</si>
  <si>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</si>
  <si>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</si>
  <si>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</si>
  <si>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</si>
  <si>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</si>
  <si>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</si>
  <si>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</si>
  <si>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</si>
  <si>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</si>
  <si>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</si>
  <si>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</si>
  <si>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</si>
  <si>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</si>
  <si>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</si>
  <si>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</si>
  <si>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</si>
  <si>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</si>
  <si>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</si>
  <si>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</si>
  <si>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</si>
  <si>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</si>
  <si>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</si>
  <si>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</si>
  <si>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</si>
  <si>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</si>
  <si>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</si>
  <si>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</si>
  <si>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</si>
  <si>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</si>
  <si>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</si>
  <si>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</si>
  <si>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</si>
  <si>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</si>
  <si>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</si>
  <si>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</si>
  <si>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</si>
  <si>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</si>
  <si>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</si>
  <si>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</si>
  <si>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</si>
  <si>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</si>
  <si>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</si>
  <si>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</si>
  <si>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</si>
  <si>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</si>
  <si>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</si>
  <si>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</si>
  <si>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</si>
  <si>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</si>
  <si>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</si>
  <si>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</si>
  <si>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</si>
  <si>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</si>
  <si>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</si>
  <si>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</si>
  <si>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</si>
  <si>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</si>
  <si>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</si>
  <si>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</si>
  <si>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</si>
  <si>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</si>
  <si>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</si>
  <si>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</si>
  <si>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</si>
  <si>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</si>
  <si>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</si>
  <si>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</si>
  <si>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</si>
  <si>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</si>
  <si>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</si>
  <si>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</si>
  <si>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</si>
  <si>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</si>
  <si>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</si>
  <si>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</si>
  <si>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</si>
  <si>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</si>
  <si>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</si>
  <si>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</si>
  <si>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</si>
  <si>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</si>
  <si>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</si>
  <si>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</si>
  <si>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</si>
  <si>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</si>
  <si>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</si>
  <si>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</si>
  <si>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</si>
  <si>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</si>
  <si>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</si>
  <si>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</si>
  <si>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</si>
  <si>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</si>
  <si>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</si>
  <si>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</si>
  <si>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</si>
  <si>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</si>
  <si>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</si>
  <si>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</si>
  <si>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</si>
  <si>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</si>
  <si>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</si>
  <si>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</si>
  <si>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</si>
  <si>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</si>
  <si>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</si>
  <si>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</si>
  <si>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</si>
  <si>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</si>
  <si>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</si>
  <si>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</si>
  <si>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</si>
  <si>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</si>
  <si>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</si>
  <si>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</si>
  <si>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</si>
  <si>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</si>
  <si>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</si>
  <si>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</si>
  <si>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</si>
  <si>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</si>
  <si>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</si>
  <si>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</si>
  <si>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</si>
  <si>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</si>
  <si>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</si>
  <si>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</si>
  <si>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</si>
  <si>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</si>
  <si>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</si>
  <si>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</si>
  <si>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</si>
  <si>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</si>
  <si>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</si>
  <si>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</si>
  <si>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</si>
  <si>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</si>
  <si>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</si>
  <si>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</si>
  <si>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</si>
  <si>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</si>
  <si>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</si>
  <si>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</si>
  <si>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</si>
  <si>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</si>
  <si>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</si>
  <si>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</si>
  <si>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</si>
  <si>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</si>
  <si>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</si>
  <si>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</si>
  <si>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</si>
  <si>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</si>
  <si>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</si>
  <si>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</si>
  <si>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</si>
  <si>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</si>
  <si>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</si>
  <si>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</si>
  <si>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</si>
  <si>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</si>
  <si>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</si>
  <si>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</si>
  <si>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</si>
  <si>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</si>
  <si>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</si>
  <si>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</si>
  <si>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</si>
  <si>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</si>
  <si>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</si>
  <si>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</si>
  <si>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</si>
  <si>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</si>
  <si>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</si>
  <si>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</si>
  <si>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</si>
  <si>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</si>
  <si>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</si>
  <si>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</si>
  <si>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</si>
  <si>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</si>
  <si>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</si>
  <si>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</si>
  <si>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</si>
  <si>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</si>
  <si>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</si>
  <si>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</si>
  <si>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</si>
  <si>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</si>
  <si>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</si>
  <si>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</si>
  <si>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</si>
  <si>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</si>
  <si>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</si>
  <si>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</si>
  <si>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</si>
  <si>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</si>
  <si>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</si>
  <si>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</si>
  <si>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</si>
  <si>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</si>
  <si>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</si>
  <si>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</si>
  <si>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</si>
  <si>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</si>
  <si>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</si>
  <si>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</si>
  <si>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</si>
  <si>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</si>
  <si>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</si>
  <si>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</si>
  <si>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</si>
  <si>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</si>
  <si>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</si>
  <si>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</si>
  <si>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</si>
  <si>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</si>
  <si>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</si>
  <si>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</si>
  <si>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</si>
  <si>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</si>
  <si>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</si>
  <si>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</si>
  <si>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</si>
  <si>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</si>
  <si>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</si>
  <si>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</si>
  <si>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</si>
  <si>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</si>
  <si>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</si>
  <si>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</si>
  <si>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</si>
  <si>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</si>
  <si>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</si>
  <si>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</si>
  <si>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</si>
  <si>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</si>
  <si>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</si>
  <si>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</si>
  <si>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</si>
  <si>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</si>
  <si>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</si>
  <si>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</si>
  <si>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</si>
  <si>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</si>
  <si>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</si>
  <si>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</si>
  <si>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</si>
  <si>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</si>
  <si>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</si>
  <si>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</si>
  <si>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</si>
  <si>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</si>
  <si>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</si>
  <si>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</si>
  <si>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</si>
  <si>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</si>
  <si>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</si>
  <si>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</si>
  <si>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</si>
  <si>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</si>
  <si>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</si>
  <si>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</si>
  <si>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</si>
  <si>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</si>
  <si>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</si>
  <si>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</si>
  <si>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</si>
  <si>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</si>
  <si>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</si>
  <si>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</si>
  <si>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</si>
  <si>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</si>
  <si>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</si>
  <si>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</si>
  <si>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</si>
  <si>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</si>
  <si>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</si>
  <si>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</si>
  <si>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</si>
  <si>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</si>
  <si>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</si>
  <si>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</si>
  <si>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</si>
  <si>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</si>
  <si>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</si>
  <si>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</si>
  <si>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</si>
  <si>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</si>
  <si>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</si>
  <si>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</si>
  <si>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</si>
  <si>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</si>
  <si>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</si>
  <si>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</si>
  <si>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</si>
  <si>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</si>
  <si>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</si>
  <si>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</si>
  <si>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</si>
  <si>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</si>
  <si>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</si>
  <si>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</si>
  <si>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</si>
  <si>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</si>
  <si>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</si>
  <si>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</si>
  <si>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</si>
  <si>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</si>
  <si>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</si>
  <si>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</si>
  <si>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</si>
  <si>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</si>
  <si>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</si>
  <si>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</si>
  <si>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</si>
  <si>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</si>
  <si>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</si>
  <si>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</si>
  <si>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</si>
  <si>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</si>
  <si>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</si>
  <si>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</si>
  <si>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</si>
  <si>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</si>
  <si>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</si>
  <si>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</si>
  <si>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</si>
  <si>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</si>
  <si>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</si>
  <si>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</si>
  <si>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</si>
  <si>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</si>
  <si>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</si>
  <si>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</si>
  <si>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</si>
  <si>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</si>
  <si>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</si>
  <si>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</si>
  <si>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</si>
  <si>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</si>
  <si>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</si>
  <si>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</si>
  <si>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</si>
  <si>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</si>
  <si>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</si>
  <si>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</si>
  <si>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</si>
  <si>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</si>
  <si>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</si>
  <si>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</si>
  <si>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</si>
  <si>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</si>
  <si>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</si>
  <si>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</si>
  <si>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</si>
  <si>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</si>
  <si>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</si>
  <si>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</si>
  <si>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</si>
  <si>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</si>
  <si>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</si>
  <si>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</si>
  <si>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</si>
  <si>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</si>
  <si>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</si>
  <si>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</si>
  <si>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</si>
  <si>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</si>
  <si>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</si>
  <si>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</si>
  <si>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</si>
  <si>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</si>
  <si>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</si>
  <si>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</si>
  <si>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</si>
  <si>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</si>
  <si>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</si>
  <si>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</si>
  <si>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</si>
  <si>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</si>
  <si>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</si>
  <si>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</si>
  <si>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</si>
  <si>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</si>
  <si>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</si>
  <si>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</si>
  <si>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</si>
  <si>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</si>
  <si>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</si>
  <si>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</si>
  <si>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</si>
  <si>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</si>
  <si>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</si>
  <si>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</si>
  <si>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</si>
  <si>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</si>
  <si>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</si>
  <si>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</si>
  <si>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</si>
  <si>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</si>
  <si>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</si>
  <si>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</si>
  <si>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</si>
  <si>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</si>
  <si>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</si>
  <si>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</si>
  <si>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</si>
  <si>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</si>
  <si>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</si>
  <si>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</si>
  <si>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</si>
  <si>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</si>
  <si>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</si>
  <si>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</si>
  <si>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</si>
  <si>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</si>
  <si>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</si>
  <si>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</si>
  <si>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</si>
  <si>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</si>
  <si>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</si>
  <si>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</si>
  <si>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</si>
  <si>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</si>
  <si>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</si>
  <si>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</si>
  <si>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</si>
  <si>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</si>
  <si>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</si>
  <si>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</si>
  <si>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</si>
  <si>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</si>
  <si>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</si>
  <si>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</si>
  <si>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</si>
  <si>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</si>
  <si>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</si>
  <si>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</si>
  <si>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</si>
  <si>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</si>
  <si>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</si>
  <si>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</si>
  <si>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</si>
  <si>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</si>
  <si>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</si>
  <si>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</si>
  <si>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</si>
  <si>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</si>
  <si>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</si>
  <si>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</si>
  <si>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</si>
  <si>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</si>
  <si>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</si>
  <si>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</si>
  <si>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</si>
  <si>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</si>
  <si>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</si>
  <si>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</si>
  <si>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</si>
  <si>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</si>
  <si>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</si>
  <si>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</si>
  <si>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</si>
  <si>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</si>
  <si>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</si>
  <si>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</si>
  <si>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</si>
  <si>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</si>
  <si>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</si>
  <si>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</si>
  <si>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</si>
  <si>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</si>
  <si>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</si>
  <si>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</si>
  <si>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</si>
  <si>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</si>
  <si>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</si>
  <si>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</si>
  <si>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</si>
  <si>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</si>
  <si>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</si>
  <si>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</si>
  <si>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</si>
  <si>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</si>
  <si>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</si>
  <si>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</si>
  <si>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</si>
  <si>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</si>
  <si>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</si>
  <si>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</si>
  <si>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</si>
  <si>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</si>
  <si>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</si>
  <si>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</si>
  <si>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</si>
  <si>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</si>
  <si>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</si>
  <si>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</si>
  <si>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</si>
  <si>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</si>
  <si>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</si>
  <si>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</si>
  <si>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</si>
  <si>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</si>
  <si>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</si>
  <si>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</si>
  <si>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</si>
  <si>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</si>
  <si>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</si>
  <si>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</si>
  <si>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</si>
  <si>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</si>
  <si>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</si>
  <si>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</si>
  <si>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</si>
  <si>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</si>
  <si>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</si>
  <si>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</si>
  <si>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</si>
  <si>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</si>
  <si>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</si>
  <si>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</si>
  <si>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</si>
  <si>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</si>
  <si>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</si>
  <si>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</si>
  <si>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</si>
  <si>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</si>
  <si>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</si>
  <si>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</si>
  <si>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</si>
  <si>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</si>
  <si>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</si>
  <si>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</si>
  <si>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</si>
  <si>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</si>
  <si>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</si>
  <si>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</si>
  <si>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</si>
  <si>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</si>
  <si>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</si>
  <si>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</si>
  <si>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</si>
  <si>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</si>
  <si>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</si>
  <si>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</si>
  <si>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</si>
  <si>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</si>
  <si>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</si>
  <si>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</si>
  <si>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</si>
  <si>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</si>
  <si>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</si>
  <si>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</si>
  <si>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</si>
  <si>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</si>
  <si>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</si>
  <si>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</si>
  <si>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</si>
  <si>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</si>
  <si>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</si>
  <si>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</si>
  <si>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</si>
  <si>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</si>
  <si>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</si>
  <si>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</si>
  <si>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</si>
  <si>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</si>
  <si>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</si>
  <si>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</si>
  <si>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</si>
  <si>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</si>
  <si>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</si>
  <si>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</si>
  <si>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</si>
  <si>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</si>
  <si>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</si>
  <si>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</si>
  <si>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</si>
  <si>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</si>
  <si>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</si>
  <si>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</si>
  <si>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</si>
  <si>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</si>
  <si>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</si>
  <si>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</si>
  <si>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</si>
  <si>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</si>
  <si>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</si>
  <si>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</si>
  <si>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</si>
  <si>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</si>
  <si>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</si>
  <si>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</si>
  <si>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</si>
  <si>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</si>
  <si>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</si>
  <si>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</si>
  <si>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</si>
  <si>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</si>
  <si>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</si>
  <si>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</si>
  <si>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</si>
  <si>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</si>
  <si>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</si>
  <si>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</si>
  <si>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</si>
  <si>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</si>
  <si>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</si>
  <si>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</si>
  <si>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</si>
  <si>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</si>
  <si>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</si>
  <si>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</si>
  <si>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</si>
  <si>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</si>
  <si>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</si>
  <si>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</si>
  <si>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</si>
  <si>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</si>
  <si>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</si>
  <si>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</si>
  <si>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</si>
  <si>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</si>
  <si>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</si>
  <si>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</si>
  <si>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</si>
  <si>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</si>
  <si>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</si>
  <si>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</si>
  <si>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</si>
  <si>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</si>
  <si>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</si>
  <si>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</si>
  <si>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</si>
  <si>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</si>
  <si>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</si>
  <si>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</si>
  <si>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</si>
  <si>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</si>
  <si>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</si>
  <si>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</si>
  <si>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</si>
  <si>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</si>
  <si>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</si>
  <si>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</si>
  <si>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</si>
  <si>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</si>
  <si>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</si>
  <si>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</si>
  <si>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</si>
  <si>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</si>
  <si>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</si>
  <si>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</si>
  <si>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</si>
  <si>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</si>
  <si>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</si>
  <si>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</si>
  <si>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</si>
  <si>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</si>
  <si>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</si>
  <si>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</si>
  <si>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</si>
  <si>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</si>
  <si>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</si>
  <si>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</si>
  <si>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</si>
  <si>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</si>
  <si>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</si>
  <si>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</si>
  <si>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</si>
  <si>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</si>
  <si>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</si>
  <si>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</si>
  <si>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</si>
  <si>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</si>
  <si>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</si>
  <si>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</si>
  <si>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</si>
  <si>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</si>
  <si>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</si>
  <si>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</si>
  <si>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</si>
  <si>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</si>
  <si>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</si>
  <si>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</si>
  <si>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</si>
  <si>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</si>
  <si>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</si>
  <si>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</si>
  <si>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</si>
  <si>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</si>
  <si>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</si>
  <si>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</si>
  <si>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</si>
  <si>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</si>
  <si>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</si>
  <si>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</si>
  <si>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</si>
  <si>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</si>
  <si>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</si>
  <si>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</si>
  <si>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</si>
  <si>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</si>
  <si>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</si>
  <si>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</si>
  <si>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</si>
  <si>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</si>
  <si>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</si>
  <si>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</si>
  <si>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</si>
  <si>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</si>
  <si>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</si>
  <si>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</si>
  <si>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</si>
  <si>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</si>
  <si>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</si>
  <si>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</si>
  <si>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</si>
  <si>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</si>
  <si>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</si>
  <si>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</si>
  <si>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</si>
  <si>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</si>
  <si>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</si>
  <si>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</si>
  <si>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</si>
  <si>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</si>
  <si>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</si>
  <si>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</si>
  <si>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</si>
  <si>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</si>
  <si>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</si>
  <si>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</si>
  <si>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</si>
  <si>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</si>
  <si>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</si>
  <si>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</si>
  <si>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</si>
  <si>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</si>
  <si>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</si>
  <si>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</si>
  <si>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</si>
  <si>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</si>
  <si>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</si>
  <si>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</si>
  <si>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</si>
  <si>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</si>
  <si>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</si>
  <si>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</si>
  <si>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</si>
  <si>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</si>
  <si>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</si>
  <si>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</si>
  <si>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</si>
  <si>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</si>
  <si>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</si>
  <si>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</si>
  <si>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</si>
  <si>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</si>
  <si>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</si>
  <si>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</si>
  <si>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</si>
  <si>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</si>
  <si>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</si>
  <si>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</si>
  <si>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</si>
  <si>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</si>
  <si>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</si>
  <si>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</si>
  <si>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</si>
  <si>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</si>
  <si>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</si>
  <si>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</si>
  <si>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</si>
  <si>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</si>
  <si>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</si>
  <si>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</si>
  <si>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</si>
  <si>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</si>
  <si>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</si>
  <si>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</si>
  <si>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</si>
  <si>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</si>
  <si>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</si>
  <si>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</si>
  <si>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</si>
  <si>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</si>
  <si>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</si>
  <si>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</si>
  <si>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</si>
  <si>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</si>
  <si>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</si>
  <si>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</si>
  <si>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</si>
  <si>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</si>
  <si>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</si>
  <si>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</si>
  <si>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</si>
  <si>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</si>
  <si>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</si>
  <si>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</si>
  <si>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</si>
  <si>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</si>
  <si>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</si>
  <si>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</si>
  <si>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</si>
  <si>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</si>
  <si>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</si>
  <si>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</si>
  <si>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</si>
  <si>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</si>
  <si>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</si>
  <si>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</si>
  <si>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</si>
  <si>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</si>
  <si>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</si>
  <si>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</si>
  <si>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</si>
  <si>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</si>
  <si>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</si>
  <si>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</si>
  <si>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</si>
  <si>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</si>
  <si>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</si>
  <si>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</si>
  <si>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</si>
  <si>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</si>
  <si>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</si>
  <si>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</si>
  <si>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</si>
  <si>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</si>
  <si>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</si>
  <si>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</si>
  <si>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</si>
  <si>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</si>
  <si>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</si>
  <si>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</si>
  <si>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</si>
  <si>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</si>
  <si>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</si>
  <si>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</si>
  <si>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</si>
  <si>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</si>
  <si>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</si>
  <si>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</si>
  <si>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</si>
  <si>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</si>
  <si>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</si>
  <si>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</si>
  <si>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</si>
  <si>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</si>
  <si>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</si>
  <si>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</si>
  <si>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</si>
  <si>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</si>
  <si>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</si>
  <si>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</si>
  <si>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</si>
  <si>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</si>
  <si>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</si>
  <si>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</si>
  <si>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</si>
  <si>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</si>
  <si>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</si>
  <si>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</si>
  <si>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</si>
  <si>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</si>
  <si>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</si>
  <si>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</si>
  <si>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</si>
  <si>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</si>
  <si>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</si>
  <si>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</si>
  <si>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</si>
  <si>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</si>
  <si>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</si>
  <si>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</si>
  <si>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</si>
  <si>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</si>
  <si>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</si>
  <si>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</si>
  <si>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</si>
  <si>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</si>
  <si>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</si>
  <si>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</si>
  <si>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</si>
  <si>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</si>
  <si>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</si>
  <si>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</si>
  <si>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</si>
  <si>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</si>
  <si>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</si>
  <si>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</si>
  <si>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</si>
  <si>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</si>
  <si>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</si>
  <si>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</si>
  <si>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</si>
  <si>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</si>
  <si>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</si>
  <si>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</si>
  <si>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</si>
  <si>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</si>
  <si>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</si>
  <si>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</si>
  <si>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</si>
  <si>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</si>
  <si>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</si>
  <si>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</si>
  <si>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</si>
  <si>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</si>
  <si>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</si>
  <si>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</si>
  <si>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</si>
  <si>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</si>
  <si>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</si>
  <si>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</si>
  <si>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</si>
  <si>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</si>
  <si>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</si>
  <si>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</si>
  <si>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</si>
  <si>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</si>
  <si>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</si>
  <si>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</si>
  <si>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</si>
  <si>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</si>
  <si>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</si>
  <si>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</si>
  <si>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</si>
  <si>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</si>
  <si>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</si>
  <si>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</si>
  <si>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</si>
  <si>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</si>
  <si>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</si>
  <si>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</si>
  <si>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</si>
  <si>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</si>
  <si>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</si>
  <si>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</si>
  <si>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</si>
  <si>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</si>
  <si>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</si>
  <si>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</si>
  <si>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</si>
  <si>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</si>
  <si>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</si>
  <si>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</si>
  <si>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</si>
  <si>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</si>
  <si>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</si>
  <si>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</si>
  <si>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</si>
  <si>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</si>
  <si>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</si>
  <si>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</si>
  <si>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</si>
  <si>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</si>
  <si>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</si>
  <si>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</si>
  <si>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</si>
  <si>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</si>
  <si>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</si>
  <si>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</si>
  <si>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</si>
  <si>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</si>
  <si>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</si>
  <si>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</si>
  <si>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</si>
  <si>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</si>
  <si>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</si>
  <si>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</si>
  <si>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</si>
  <si>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</si>
  <si>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</si>
  <si>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</si>
  <si>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</si>
  <si>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</si>
  <si>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</si>
  <si>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</si>
  <si>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</si>
  <si>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</si>
  <si>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</si>
  <si>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</si>
  <si>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</si>
  <si>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</si>
  <si>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</si>
  <si>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</si>
  <si>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</si>
  <si>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</si>
  <si>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</si>
  <si>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</si>
  <si>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</si>
  <si>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</si>
  <si>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</si>
  <si>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</si>
  <si>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</si>
  <si>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</si>
  <si>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</si>
  <si>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</si>
  <si>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</si>
  <si>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</si>
  <si>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</si>
  <si>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</si>
  <si>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</si>
  <si>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</si>
  <si>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</si>
  <si>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</si>
  <si>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</si>
  <si>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</si>
  <si>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</si>
  <si>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</si>
  <si>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</si>
  <si>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</si>
  <si>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</si>
  <si>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</si>
  <si>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</si>
  <si>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</si>
  <si>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</si>
  <si>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</si>
  <si>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</si>
  <si>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</si>
  <si>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</si>
  <si>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</si>
  <si>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</si>
  <si>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</si>
  <si>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</si>
  <si>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</si>
  <si>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</si>
  <si>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</si>
  <si>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</si>
  <si>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</si>
  <si>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</si>
  <si>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</si>
  <si>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</si>
  <si>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</si>
  <si>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</si>
  <si>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</si>
  <si>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</si>
  <si>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</si>
  <si>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</si>
  <si>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</si>
  <si>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</si>
  <si>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</si>
  <si>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</si>
  <si>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</si>
  <si>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</si>
  <si>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</si>
  <si>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</si>
  <si>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</si>
  <si>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</si>
  <si>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</si>
  <si>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</si>
  <si>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</si>
  <si>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</si>
  <si>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</si>
  <si>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</si>
  <si>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</si>
  <si>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</si>
  <si>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</si>
  <si>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</si>
  <si>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</si>
  <si>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</si>
  <si>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</si>
  <si>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</si>
  <si>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</si>
  <si>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</si>
  <si>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</si>
  <si>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</si>
  <si>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</si>
  <si>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</si>
  <si>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</si>
  <si>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</si>
  <si>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</si>
  <si>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</si>
  <si>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</si>
  <si>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</si>
  <si>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</si>
  <si>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</si>
  <si>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</si>
  <si>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</si>
  <si>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</si>
  <si>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</si>
  <si>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</si>
  <si>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</si>
  <si>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</si>
  <si>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</si>
  <si>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</si>
  <si>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</si>
  <si>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</si>
  <si>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</si>
  <si>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</si>
  <si>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</si>
  <si>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</si>
  <si>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</si>
  <si>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</si>
  <si>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</si>
  <si>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</si>
  <si>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</si>
  <si>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</si>
  <si>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</si>
  <si>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</si>
  <si>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</si>
  <si>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</si>
  <si>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</si>
  <si>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</si>
  <si>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</si>
  <si>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</si>
  <si>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</si>
  <si>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</si>
  <si>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</si>
  <si>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</si>
  <si>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</si>
  <si>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</si>
  <si>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</si>
  <si>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</si>
  <si>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</si>
  <si>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</si>
  <si>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</si>
  <si>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</si>
  <si>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</si>
  <si>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</si>
  <si>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</si>
  <si>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</si>
  <si>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</si>
  <si>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</si>
  <si>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</si>
  <si>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</si>
  <si>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</si>
  <si>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</si>
  <si>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</si>
  <si>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</si>
  <si>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</si>
  <si>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</si>
  <si>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</si>
  <si>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</si>
  <si>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</si>
  <si>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</si>
  <si>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</si>
  <si>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</si>
  <si>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</si>
  <si>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</si>
  <si>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</si>
  <si>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</si>
  <si>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</si>
  <si>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</si>
  <si>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</si>
  <si>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</si>
  <si>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</si>
  <si>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</si>
  <si>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</si>
  <si>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</si>
  <si>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</si>
  <si>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</si>
  <si>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</si>
  <si>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</si>
  <si>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</si>
  <si>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</si>
  <si>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</si>
  <si>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</si>
  <si>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</si>
  <si>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</si>
  <si>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</si>
  <si>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</si>
  <si>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</si>
  <si>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</si>
  <si>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</si>
  <si>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</si>
  <si>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</si>
  <si>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</si>
  <si>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</si>
  <si>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</si>
  <si>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</si>
  <si>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</si>
  <si>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</si>
  <si>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</si>
  <si>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</si>
  <si>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</si>
  <si>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</si>
  <si>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</si>
  <si>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</si>
  <si>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</si>
  <si>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</si>
  <si>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</si>
  <si>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</si>
  <si>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</si>
  <si>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</si>
  <si>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</si>
  <si>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</si>
  <si>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</si>
  <si>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</si>
  <si>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</si>
  <si>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</si>
  <si>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</si>
  <si>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</si>
  <si>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</si>
  <si>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</si>
  <si>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</si>
  <si>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</si>
  <si>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</si>
  <si>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</si>
  <si>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</si>
  <si>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</si>
  <si>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</si>
  <si>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</si>
  <si>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</si>
  <si>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</si>
  <si>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</si>
  <si>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</si>
  <si>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</si>
  <si>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</si>
  <si>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</si>
  <si>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</si>
  <si>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</si>
  <si>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</si>
  <si>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</si>
  <si>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</si>
  <si>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</si>
  <si>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</si>
  <si>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</si>
  <si>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</si>
  <si>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</si>
  <si>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</si>
  <si>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</si>
  <si>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</si>
  <si>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</si>
  <si>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</si>
  <si>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</si>
  <si>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</si>
  <si>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</si>
  <si>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</si>
  <si>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</si>
  <si>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</si>
  <si>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</si>
  <si>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</si>
  <si>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</si>
  <si>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</si>
  <si>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</si>
  <si>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</si>
  <si>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</si>
  <si>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</si>
  <si>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</si>
  <si>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</si>
  <si>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</si>
  <si>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</si>
  <si>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</si>
  <si>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</si>
  <si>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</si>
  <si>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</si>
  <si>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</si>
  <si>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</si>
  <si>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</si>
  <si>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</si>
  <si>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</si>
  <si>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</si>
  <si>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</si>
  <si>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</si>
  <si>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</si>
  <si>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</si>
  <si>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</si>
  <si>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</si>
  <si>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</si>
  <si>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</si>
  <si>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</si>
  <si>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</si>
  <si>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</si>
  <si>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</si>
  <si>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</si>
  <si>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</si>
  <si>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</si>
  <si>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</si>
  <si>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</si>
  <si>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</si>
  <si>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</si>
  <si>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</si>
  <si>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</si>
  <si>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</si>
  <si>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</si>
  <si>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</si>
  <si>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</si>
  <si>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</si>
  <si>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</si>
  <si>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</si>
  <si>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</si>
  <si>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</si>
  <si>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</si>
  <si>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</si>
  <si>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</si>
  <si>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</si>
  <si>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</si>
  <si>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</si>
  <si>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</si>
  <si>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</si>
  <si>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</si>
  <si>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</si>
  <si>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</si>
  <si>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</si>
  <si>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</si>
  <si>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</si>
  <si>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</si>
  <si>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</si>
  <si>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</si>
  <si>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</si>
  <si>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</si>
  <si>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</si>
  <si>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</si>
  <si>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</si>
  <si>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</si>
  <si>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</si>
  <si>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</si>
  <si>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</si>
  <si>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</si>
  <si>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</si>
  <si>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</si>
  <si>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</si>
  <si>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</si>
  <si>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</si>
  <si>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</si>
  <si>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</si>
  <si>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</si>
  <si>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</si>
  <si>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</si>
  <si>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</si>
  <si>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</si>
  <si>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</si>
  <si>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</si>
  <si>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</si>
  <si>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</si>
  <si>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</si>
  <si>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</si>
  <si>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</si>
  <si>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</si>
  <si>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</si>
  <si>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</si>
  <si>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</si>
  <si>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</si>
  <si>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</si>
  <si>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</si>
  <si>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</si>
  <si>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</si>
  <si>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</si>
  <si>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</si>
  <si>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</si>
  <si>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</si>
  <si>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</si>
  <si>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</si>
  <si>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</si>
  <si>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</si>
  <si>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</si>
  <si>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</si>
  <si>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</si>
  <si>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</si>
  <si>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</si>
  <si>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</si>
  <si>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</si>
  <si>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</si>
  <si>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</si>
  <si>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</si>
  <si>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</si>
  <si>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</si>
  <si>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</si>
  <si>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</si>
  <si>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</si>
  <si>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</si>
  <si>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</si>
  <si>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</si>
  <si>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</si>
  <si>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</si>
  <si>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</si>
  <si>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</si>
  <si>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</si>
  <si>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</si>
  <si>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</si>
  <si>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</si>
  <si>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</si>
  <si>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</si>
  <si>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</si>
  <si>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</si>
  <si>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</si>
  <si>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</si>
  <si>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</si>
  <si>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</si>
  <si>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</si>
  <si>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</si>
  <si>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</si>
  <si>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</si>
  <si>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</si>
  <si>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</si>
  <si>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</si>
  <si>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</si>
  <si>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</si>
  <si>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</si>
  <si>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</si>
  <si>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</si>
  <si>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</si>
  <si>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</si>
  <si>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</si>
  <si>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</si>
  <si>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</si>
  <si>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</si>
  <si>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</si>
  <si>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</si>
  <si>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</si>
  <si>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</si>
  <si>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</si>
  <si>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</si>
  <si>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</si>
  <si>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</si>
  <si>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</si>
  <si>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</si>
  <si>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</si>
  <si>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</si>
  <si>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</si>
  <si>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</si>
  <si>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</si>
  <si>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</si>
  <si>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</si>
  <si>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</si>
  <si>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</si>
  <si>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</si>
  <si>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</si>
  <si>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</si>
  <si>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</si>
  <si>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</si>
  <si>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</si>
  <si>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</si>
  <si>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</si>
  <si>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</si>
  <si>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</si>
  <si>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</si>
  <si>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</si>
  <si>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</si>
  <si>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</si>
  <si>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</si>
  <si>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</si>
  <si>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</si>
  <si>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</si>
  <si>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</si>
  <si>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</si>
  <si>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</si>
  <si>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</si>
  <si>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</si>
  <si>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</si>
  <si>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</si>
  <si>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</si>
  <si>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</si>
  <si>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</si>
  <si>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</si>
  <si>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</si>
  <si>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</si>
  <si>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</si>
  <si>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</si>
  <si>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</si>
  <si>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</si>
  <si>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</si>
  <si>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</si>
  <si>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</si>
  <si>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</si>
  <si>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</si>
  <si>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</si>
  <si>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</si>
  <si>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</si>
  <si>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</si>
  <si>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</si>
  <si>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</si>
  <si>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</si>
  <si>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</si>
  <si>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</si>
  <si>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</si>
  <si>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</si>
  <si>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</si>
  <si>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</si>
  <si>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</si>
  <si>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</si>
  <si>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</si>
  <si>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</si>
  <si>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</si>
  <si>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</si>
  <si>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</si>
  <si>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</si>
  <si>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</si>
  <si>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</si>
  <si>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</si>
  <si>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</si>
  <si>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</si>
  <si>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</si>
  <si>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</si>
  <si>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</si>
  <si>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</si>
  <si>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</si>
  <si>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</si>
  <si>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</si>
  <si>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</si>
  <si>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</si>
  <si>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</si>
  <si>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</si>
  <si>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</si>
  <si>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</si>
  <si>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</si>
  <si>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</si>
  <si>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</si>
  <si>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</si>
  <si>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</si>
  <si>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</si>
  <si>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</si>
  <si>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</si>
  <si>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</si>
  <si>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</si>
  <si>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</si>
  <si>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</si>
  <si>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</si>
  <si>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</si>
  <si>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</si>
  <si>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</si>
  <si>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</si>
  <si>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</si>
  <si>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</si>
  <si>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</si>
  <si>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</si>
  <si>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</si>
  <si>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</si>
  <si>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</si>
  <si>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</si>
  <si>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</si>
  <si>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</si>
  <si>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</si>
  <si>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</si>
  <si>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</si>
  <si>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</si>
  <si>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</si>
  <si>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</si>
  <si>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</si>
  <si>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</si>
  <si>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</si>
  <si>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</si>
  <si>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</si>
  <si>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</si>
  <si>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</si>
  <si>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</si>
  <si>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</si>
  <si>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</si>
  <si>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</si>
  <si>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</si>
  <si>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</si>
  <si>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</si>
  <si>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</si>
  <si>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</si>
  <si>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</si>
  <si>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</si>
  <si>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</si>
  <si>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</si>
  <si>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</si>
  <si>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</si>
  <si>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</si>
  <si>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</si>
  <si>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</si>
  <si>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</si>
  <si>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</si>
  <si>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</si>
  <si>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</si>
  <si>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</si>
  <si>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</si>
  <si>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</si>
  <si>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</si>
  <si>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</si>
  <si>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</si>
  <si>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</si>
  <si>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</si>
  <si>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</si>
  <si>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</si>
  <si>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</si>
  <si>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</si>
  <si>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</si>
  <si>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</si>
  <si>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</si>
  <si>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</si>
  <si>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</si>
  <si>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</si>
  <si>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</si>
  <si>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</si>
  <si>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</si>
  <si>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</si>
  <si>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</si>
  <si>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</si>
  <si>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</si>
  <si>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</si>
  <si>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</si>
  <si>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</si>
  <si>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</si>
  <si>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</si>
  <si>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</si>
  <si>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</si>
  <si>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</si>
  <si>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</si>
  <si>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</si>
  <si>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</si>
  <si>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</si>
  <si>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</si>
  <si>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</si>
  <si>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</si>
  <si>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</si>
  <si>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</si>
  <si>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</si>
  <si>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</si>
  <si>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</si>
  <si>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</si>
  <si>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</si>
  <si>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</si>
  <si>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</si>
  <si>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</si>
  <si>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</si>
  <si>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</si>
  <si>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</si>
  <si>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</si>
  <si>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</si>
  <si>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</si>
  <si>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</si>
  <si>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</si>
  <si>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</si>
  <si>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</si>
  <si>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</si>
  <si>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</si>
  <si>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</si>
  <si>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</si>
  <si>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</si>
  <si>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</si>
  <si>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</si>
  <si>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</si>
  <si>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</si>
  <si>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</si>
  <si>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</si>
  <si>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</si>
  <si>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</si>
  <si>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</si>
  <si>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</si>
  <si>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</si>
  <si>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</si>
  <si>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</si>
  <si>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</si>
  <si>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</si>
  <si>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</si>
  <si>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</si>
  <si>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</si>
  <si>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</si>
  <si>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</si>
  <si>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</si>
  <si>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</si>
  <si>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</si>
  <si>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</si>
  <si>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</si>
  <si>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</si>
  <si>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</si>
  <si>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</si>
  <si>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</si>
  <si>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</si>
  <si>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</si>
  <si>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</si>
  <si>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</si>
  <si>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</si>
  <si>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</si>
  <si>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</si>
  <si>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</si>
  <si>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</si>
  <si>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</si>
  <si>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</si>
  <si>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</si>
  <si>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</si>
  <si>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</si>
  <si>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</si>
  <si>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</si>
  <si>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</si>
  <si>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</si>
  <si>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</si>
  <si>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</si>
  <si>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</si>
  <si>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</si>
  <si>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</si>
  <si>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</si>
  <si>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</si>
  <si>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</si>
  <si>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</si>
  <si>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</si>
  <si>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</si>
  <si>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</si>
  <si>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</si>
  <si>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</si>
  <si>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</si>
  <si>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</si>
  <si>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</si>
  <si>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</si>
  <si>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</si>
  <si>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</si>
  <si>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</si>
  <si>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</si>
  <si>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</si>
  <si>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</si>
  <si>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</si>
  <si>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</si>
  <si>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</si>
  <si>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</si>
  <si>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</si>
  <si>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</si>
  <si>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</si>
  <si>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</si>
  <si>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</si>
  <si>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</si>
  <si>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</si>
  <si>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</si>
  <si>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</si>
  <si>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</si>
  <si>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</si>
  <si>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</si>
  <si>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</si>
  <si>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</si>
  <si>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</si>
  <si>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</si>
  <si>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</si>
  <si>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</si>
  <si>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</si>
  <si>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</si>
  <si>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</si>
  <si>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</si>
  <si>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</si>
  <si>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</si>
  <si>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</si>
  <si>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</si>
  <si>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</si>
  <si>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</si>
  <si>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</si>
  <si>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</si>
  <si>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</si>
  <si>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</si>
  <si>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</si>
  <si>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</si>
  <si>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</si>
  <si>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</si>
  <si>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</si>
  <si>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</si>
  <si>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</si>
  <si>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</si>
  <si>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</si>
  <si>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</si>
  <si>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</si>
  <si>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</si>
  <si>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</si>
  <si>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</si>
  <si>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</si>
  <si>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</si>
  <si>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</si>
  <si>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</si>
  <si>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</si>
  <si>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</si>
  <si>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</si>
  <si>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</si>
  <si>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</si>
  <si>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</si>
  <si>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</si>
  <si>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</si>
  <si>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</si>
  <si>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</si>
  <si>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</si>
  <si>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</si>
  <si>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</si>
  <si>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</si>
  <si>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</si>
  <si>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</si>
  <si>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</si>
  <si>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</si>
  <si>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</si>
  <si>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</si>
  <si>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</si>
  <si>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</si>
  <si>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</si>
  <si>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</si>
  <si>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</si>
  <si>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</si>
  <si>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</si>
  <si>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</si>
  <si>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</si>
  <si>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</si>
  <si>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</si>
  <si>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</si>
  <si>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</si>
  <si>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</si>
  <si>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</si>
  <si>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</si>
  <si>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</si>
  <si>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</si>
  <si>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</si>
  <si>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</si>
  <si>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</si>
  <si>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</si>
  <si>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</si>
  <si>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</si>
  <si>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</si>
  <si>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</si>
  <si>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</si>
  <si>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</si>
  <si>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</si>
  <si>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</si>
  <si>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</si>
  <si>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</si>
  <si>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</si>
  <si>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</si>
  <si>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</si>
  <si>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</si>
  <si>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</si>
  <si>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</si>
  <si>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</si>
  <si>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</si>
  <si>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</si>
  <si>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</si>
  <si>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</si>
  <si>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</si>
  <si>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</si>
  <si>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</si>
  <si>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</si>
  <si>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</si>
  <si>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</si>
  <si>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</si>
  <si>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</si>
  <si>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</si>
  <si>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</si>
  <si>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</si>
  <si>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</si>
  <si>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</si>
  <si>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</si>
  <si>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</si>
  <si>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</si>
  <si>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</si>
  <si>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</si>
  <si>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</si>
  <si>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</si>
  <si>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</si>
  <si>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</si>
  <si>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</si>
  <si>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</si>
  <si>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</si>
  <si>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</si>
  <si>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</si>
  <si>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</si>
  <si>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</si>
  <si>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</si>
  <si>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</si>
  <si>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</si>
  <si>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</si>
  <si>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</si>
  <si>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</si>
  <si>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</si>
  <si>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</si>
  <si>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</si>
  <si>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</si>
  <si>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</si>
  <si>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</si>
  <si>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</si>
  <si>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</si>
  <si>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</si>
  <si>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</si>
  <si>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</si>
  <si>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</si>
  <si>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</si>
  <si>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</si>
  <si>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</si>
  <si>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</si>
  <si>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</si>
  <si>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</si>
  <si>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</si>
  <si>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</si>
  <si>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</si>
  <si>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</si>
  <si>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</si>
  <si>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</si>
  <si>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</si>
  <si>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</si>
  <si>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</si>
  <si>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</si>
  <si>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</si>
  <si>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</si>
  <si>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</si>
  <si>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</si>
  <si>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</si>
  <si>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</si>
  <si>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</si>
  <si>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</si>
  <si>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</si>
  <si>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</si>
  <si>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</si>
  <si>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</si>
  <si>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</si>
  <si>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</si>
  <si>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</si>
  <si>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</si>
  <si>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</si>
  <si>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</si>
  <si>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</si>
  <si>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</si>
  <si>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</si>
  <si>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</si>
  <si>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</si>
  <si>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</si>
  <si>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</si>
  <si>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</si>
  <si>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</si>
  <si>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</si>
  <si>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</si>
  <si>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</si>
  <si>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</si>
  <si>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</si>
  <si>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</si>
  <si>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</si>
  <si>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</si>
  <si>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</si>
  <si>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</si>
  <si>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</si>
  <si>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</si>
  <si>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</si>
  <si>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</si>
  <si>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</si>
  <si>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</si>
  <si>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</si>
  <si>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</si>
  <si>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</si>
  <si>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</si>
  <si>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</si>
  <si>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</si>
  <si>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</si>
  <si>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</si>
  <si>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</si>
  <si>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</si>
  <si>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</si>
  <si>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</si>
  <si>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</si>
  <si>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</si>
  <si>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</si>
  <si>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</si>
  <si>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</si>
  <si>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</si>
  <si>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</si>
  <si>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</si>
  <si>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</si>
  <si>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</si>
  <si>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</si>
  <si>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</si>
  <si>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</si>
  <si>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</si>
  <si>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</si>
  <si>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</si>
  <si>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</si>
  <si>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</si>
  <si>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</si>
  <si>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</si>
  <si>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</si>
  <si>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</si>
  <si>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</si>
  <si>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</si>
  <si>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</si>
  <si>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</si>
  <si>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</si>
  <si>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</si>
  <si>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</si>
  <si>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</si>
  <si>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</si>
  <si>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</si>
  <si>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</si>
  <si>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</si>
  <si>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</si>
  <si>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</si>
  <si>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</si>
  <si>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</si>
  <si>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</si>
  <si>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</si>
  <si>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</si>
  <si>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</si>
  <si>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</si>
  <si>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</si>
  <si>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</si>
  <si>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</si>
  <si>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</si>
  <si>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</si>
  <si>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</si>
  <si>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</si>
  <si>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</si>
  <si>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</si>
  <si>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</si>
  <si>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</si>
  <si>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</si>
  <si>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</si>
  <si>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</si>
  <si>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</si>
  <si>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</si>
  <si>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</si>
  <si>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</si>
  <si>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</si>
  <si>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</si>
  <si>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</si>
  <si>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</si>
  <si>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</si>
  <si>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</si>
  <si>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</si>
  <si>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</si>
  <si>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</si>
  <si>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</si>
  <si>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</si>
  <si>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</si>
  <si>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</si>
  <si>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</si>
  <si>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</si>
  <si>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</si>
  <si>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</si>
  <si>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</si>
  <si>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</si>
  <si>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</si>
  <si>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</si>
  <si>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</si>
  <si>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</si>
  <si>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</si>
  <si>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</si>
  <si>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</si>
  <si>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</si>
  <si>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</si>
  <si>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</si>
  <si>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</si>
  <si>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</si>
  <si>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</si>
  <si>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</si>
  <si>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</si>
  <si>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</si>
  <si>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</si>
  <si>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</si>
  <si>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</si>
  <si>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</si>
  <si>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</si>
  <si>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</si>
  <si>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</si>
  <si>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</si>
  <si>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</si>
  <si>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</si>
  <si>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</si>
  <si>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</si>
  <si>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</si>
  <si>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</si>
  <si>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</si>
  <si>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</si>
  <si>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</si>
  <si>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</si>
  <si>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</si>
  <si>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</si>
  <si>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</si>
  <si>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</si>
  <si>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</si>
  <si>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</si>
  <si>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</si>
  <si>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</si>
  <si>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</si>
  <si>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</si>
  <si>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</si>
  <si>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</si>
  <si>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</si>
  <si>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</si>
  <si>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</si>
  <si>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</si>
  <si>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</si>
  <si>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</si>
  <si>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</si>
  <si>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</si>
  <si>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</si>
  <si>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</si>
  <si>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</si>
  <si>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</si>
  <si>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</si>
  <si>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</si>
  <si>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</si>
  <si>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</si>
  <si>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</si>
  <si>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</si>
  <si>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</si>
  <si>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</si>
  <si>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</si>
  <si>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</si>
  <si>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</si>
  <si>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</si>
  <si>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</si>
  <si>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</si>
  <si>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</si>
  <si>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</si>
  <si>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</si>
  <si>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</si>
  <si>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</si>
  <si>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</si>
  <si>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</si>
  <si>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</si>
  <si>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</si>
  <si>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</si>
  <si>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</si>
  <si>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</si>
  <si>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</si>
  <si>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</si>
  <si>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</si>
  <si>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</si>
  <si>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</si>
  <si>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</si>
  <si>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</si>
  <si>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</si>
  <si>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</si>
  <si>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</si>
  <si>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</si>
  <si>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</si>
  <si>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</si>
  <si>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</si>
  <si>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</si>
  <si>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</si>
  <si>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</si>
  <si>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</si>
  <si>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</si>
  <si>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</si>
  <si>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</si>
  <si>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</si>
  <si>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</si>
  <si>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</si>
  <si>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</si>
  <si>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</si>
  <si>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</si>
  <si>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</si>
  <si>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</si>
  <si>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</si>
  <si>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</si>
  <si>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</si>
  <si>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</si>
  <si>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</si>
  <si>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</si>
  <si>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</si>
  <si>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</si>
  <si>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</si>
  <si>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</si>
  <si>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</si>
  <si>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</si>
  <si>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</si>
  <si>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</si>
  <si>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</si>
  <si>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</si>
  <si>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</si>
  <si>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</si>
  <si>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</si>
  <si>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</si>
  <si>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</si>
  <si>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</si>
  <si>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</si>
  <si>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</si>
  <si>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</si>
  <si>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</si>
  <si>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</si>
  <si>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</si>
  <si>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</si>
  <si>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</si>
  <si>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</si>
  <si>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</si>
  <si>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</si>
  <si>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</si>
  <si>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</si>
  <si>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</si>
  <si>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</si>
  <si>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</si>
  <si>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</si>
  <si>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</si>
  <si>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</si>
  <si>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</si>
  <si>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</si>
  <si>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</si>
  <si>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</si>
  <si>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</si>
  <si>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</si>
  <si>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</si>
  <si>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</si>
  <si>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</si>
  <si>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</si>
  <si>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</si>
  <si>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</si>
  <si>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</si>
  <si>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</si>
  <si>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</si>
  <si>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</si>
  <si>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</si>
  <si>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</si>
  <si>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</si>
  <si>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</si>
  <si>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</si>
  <si>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</si>
  <si>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</si>
  <si>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</si>
  <si>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</si>
  <si>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</si>
  <si>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</si>
  <si>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</si>
  <si>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</si>
  <si>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</si>
  <si>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</si>
  <si>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</si>
  <si>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</si>
  <si>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</si>
  <si>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</si>
  <si>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</si>
  <si>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</si>
  <si>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</si>
  <si>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</si>
  <si>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</si>
  <si>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</si>
  <si>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</si>
  <si>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</si>
  <si>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</si>
  <si>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</si>
  <si>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</si>
  <si>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</si>
  <si>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</si>
  <si>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</si>
  <si>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</si>
  <si>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</si>
  <si>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</si>
  <si>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</si>
  <si>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</si>
  <si>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</si>
  <si>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</si>
  <si>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</si>
  <si>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</si>
  <si>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</si>
  <si>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</si>
  <si>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</si>
  <si>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</si>
  <si>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</si>
  <si>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</si>
  <si>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</si>
  <si>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</si>
  <si>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</si>
  <si>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</si>
  <si>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</si>
  <si>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</si>
  <si>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</si>
  <si>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</si>
  <si>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</si>
  <si>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</si>
  <si>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</si>
  <si>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</si>
  <si>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</si>
  <si>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</si>
  <si>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</si>
  <si>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</si>
  <si>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</si>
  <si>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</si>
  <si>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</si>
  <si>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</si>
  <si>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</si>
  <si>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</si>
  <si>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</si>
  <si>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</si>
  <si>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</si>
  <si>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</si>
  <si>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</si>
  <si>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</si>
  <si>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</si>
  <si>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</si>
  <si>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</si>
  <si>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</si>
  <si>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</si>
  <si>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</si>
  <si>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</si>
  <si>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</si>
  <si>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</si>
  <si>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</si>
  <si>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</si>
  <si>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</si>
  <si>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</si>
  <si>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</si>
  <si>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</si>
  <si>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</si>
  <si>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</si>
  <si>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</si>
  <si>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</si>
  <si>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</si>
  <si>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</si>
  <si>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</si>
  <si>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</si>
  <si>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</si>
  <si>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</si>
  <si>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</si>
  <si>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</si>
  <si>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</si>
  <si>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</si>
  <si>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</si>
  <si>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</si>
  <si>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</si>
  <si>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</si>
  <si>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</si>
  <si>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</si>
  <si>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</si>
  <si>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</si>
  <si>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</si>
  <si>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</si>
  <si>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</si>
  <si>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</si>
  <si>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</si>
  <si>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</si>
  <si>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</si>
  <si>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</si>
  <si>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</si>
  <si>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</si>
  <si>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</si>
  <si>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</si>
  <si>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</si>
  <si>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</si>
  <si>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</si>
  <si>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</si>
  <si>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</si>
  <si>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</si>
  <si>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</si>
  <si>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</si>
  <si>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</si>
  <si>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</si>
  <si>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</si>
  <si>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</si>
  <si>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</si>
  <si>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</si>
  <si>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</si>
  <si>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</si>
  <si>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</si>
  <si>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</si>
  <si>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</si>
  <si>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</si>
  <si>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</si>
  <si>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</si>
  <si>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</si>
  <si>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</si>
  <si>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</si>
  <si>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</si>
  <si>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</si>
  <si>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</si>
  <si>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</si>
  <si>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</si>
  <si>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</si>
  <si>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</si>
  <si>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</si>
  <si>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</si>
  <si>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</si>
  <si>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</si>
  <si>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</si>
  <si>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</si>
  <si>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</si>
  <si>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</si>
  <si>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</si>
  <si>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</si>
  <si>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</si>
  <si>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</si>
  <si>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</si>
  <si>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</si>
  <si>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</si>
  <si>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</si>
  <si>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</si>
  <si>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</si>
  <si>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</si>
  <si>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</si>
  <si>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</si>
  <si>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</si>
  <si>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</si>
  <si>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</si>
  <si>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</si>
  <si>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</si>
  <si>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</si>
  <si>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</si>
  <si>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</si>
  <si>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</si>
  <si>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</si>
  <si>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</si>
  <si>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</si>
  <si>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</si>
  <si>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</si>
  <si>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</si>
  <si>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</si>
  <si>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</si>
  <si>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</si>
  <si>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</si>
  <si>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</si>
  <si>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</si>
  <si>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</si>
  <si>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</si>
  <si>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</si>
  <si>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</si>
  <si>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</si>
  <si>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</si>
  <si>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</si>
  <si>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</si>
  <si>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</si>
  <si>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</si>
  <si>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</si>
  <si>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</si>
  <si>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</si>
  <si>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</si>
  <si>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</si>
  <si>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</si>
  <si>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</si>
  <si>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</si>
  <si>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</si>
  <si>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</si>
  <si>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</si>
  <si>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</si>
  <si>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</si>
  <si>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</si>
  <si>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</si>
  <si>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</si>
  <si>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</si>
  <si>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</si>
  <si>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</si>
  <si>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</si>
  <si>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</si>
  <si>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</si>
  <si>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</si>
  <si>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</si>
  <si>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</si>
  <si>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</si>
  <si>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</si>
  <si>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</si>
  <si>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</si>
  <si>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</si>
  <si>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</si>
  <si>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</si>
  <si>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</si>
  <si>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</si>
  <si>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</si>
  <si>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</si>
  <si>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</si>
  <si>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</si>
  <si>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</si>
  <si>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</si>
  <si>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</si>
  <si>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</si>
  <si>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</si>
  <si>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</si>
  <si>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</si>
  <si>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</si>
  <si>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</si>
  <si>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</si>
  <si>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</si>
  <si>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</si>
  <si>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</si>
  <si>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</si>
  <si>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</si>
  <si>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</si>
  <si>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</si>
  <si>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</si>
  <si>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</si>
  <si>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</si>
  <si>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</si>
  <si>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</si>
  <si>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</si>
  <si>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</si>
  <si>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</si>
  <si>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</si>
  <si>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</si>
  <si>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</si>
  <si>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</si>
  <si>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</si>
  <si>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</si>
  <si>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</si>
  <si>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</si>
  <si>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</si>
  <si>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</si>
  <si>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</si>
  <si>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</si>
  <si>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</si>
  <si>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</si>
  <si>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</si>
  <si>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</si>
  <si>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</si>
  <si>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</si>
  <si>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</si>
  <si>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</si>
  <si>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</si>
  <si>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</si>
  <si>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</si>
  <si>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</si>
  <si>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</si>
  <si>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</si>
  <si>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</si>
  <si>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</si>
  <si>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</si>
  <si>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</si>
  <si>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</si>
  <si>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</si>
  <si>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</si>
  <si>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</si>
  <si>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</si>
  <si>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</si>
  <si>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</si>
  <si>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</si>
  <si>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</si>
  <si>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</si>
  <si>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</si>
  <si>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</si>
  <si>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</si>
  <si>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</si>
  <si>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</si>
  <si>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</si>
  <si>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</si>
  <si>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</si>
  <si>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</si>
  <si>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</si>
  <si>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</si>
  <si>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</si>
  <si>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</si>
  <si>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</si>
  <si>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</si>
  <si>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</si>
  <si>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</si>
  <si>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</si>
  <si>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</si>
  <si>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</si>
  <si>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</si>
  <si>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</si>
  <si>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</si>
  <si>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</si>
  <si>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</si>
  <si>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</si>
  <si>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</si>
  <si>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</si>
  <si>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</si>
  <si>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</si>
  <si>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</si>
  <si>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</si>
  <si>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</si>
  <si>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</si>
  <si>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</si>
  <si>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</si>
  <si>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</si>
  <si>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</si>
  <si>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</si>
  <si>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</si>
  <si>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</si>
  <si>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</si>
  <si>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</si>
  <si>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</si>
  <si>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</si>
  <si>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</si>
  <si>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</si>
  <si>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</si>
  <si>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</si>
  <si>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</si>
  <si>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</si>
  <si>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</si>
  <si>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</si>
  <si>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</si>
  <si>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</si>
  <si>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</si>
  <si>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</si>
  <si>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</si>
  <si>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</si>
  <si>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</si>
  <si>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</si>
  <si>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</si>
  <si>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</si>
  <si>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</si>
  <si>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</si>
  <si>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</si>
  <si>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</si>
  <si>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</si>
  <si>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</si>
  <si>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</si>
  <si>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</si>
  <si>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</si>
  <si>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</si>
  <si>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</si>
  <si>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</si>
  <si>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</si>
  <si>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</si>
  <si>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</si>
  <si>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</si>
  <si>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</si>
  <si>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</si>
  <si>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</si>
  <si>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</si>
  <si>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</si>
  <si>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</si>
  <si>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</si>
  <si>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</si>
  <si>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</si>
  <si>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</si>
  <si>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</si>
  <si>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</si>
  <si>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</si>
  <si>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</si>
  <si>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</si>
  <si>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</si>
  <si>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</si>
  <si>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</si>
  <si>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</si>
  <si>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</si>
  <si>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</si>
  <si>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</si>
  <si>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</si>
  <si>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</si>
  <si>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</si>
  <si>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</si>
  <si>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</si>
  <si>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</si>
  <si>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</si>
  <si>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</si>
  <si>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</si>
  <si>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</si>
  <si>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</si>
  <si>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</si>
  <si>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</si>
  <si>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</si>
  <si>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</si>
  <si>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</si>
  <si>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</si>
  <si>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</si>
  <si>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</si>
  <si>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</si>
  <si>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</si>
  <si>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</si>
  <si>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</si>
  <si>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</si>
  <si>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</si>
  <si>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</si>
  <si>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</si>
  <si>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</si>
  <si>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</si>
  <si>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</si>
  <si>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</si>
  <si>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</si>
  <si>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</si>
  <si>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</si>
  <si>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</si>
  <si>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</si>
  <si>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</si>
  <si>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</si>
  <si>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</si>
  <si>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</si>
  <si>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</si>
  <si>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</si>
  <si>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</si>
  <si>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</si>
  <si>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</si>
  <si>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</si>
  <si>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</si>
  <si>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</si>
  <si>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</si>
  <si>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</si>
  <si>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</si>
  <si>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</si>
  <si>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</si>
  <si>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</si>
  <si>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</si>
  <si>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</si>
  <si>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</si>
  <si>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</si>
  <si>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</si>
  <si>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</si>
  <si>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</si>
  <si>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</si>
  <si>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</si>
  <si>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</si>
  <si>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</si>
  <si>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</si>
  <si>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</si>
  <si>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</si>
  <si>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</si>
  <si>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</si>
  <si>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</si>
  <si>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</si>
  <si>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</si>
  <si>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</si>
  <si>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</si>
  <si>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</si>
  <si>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</si>
  <si>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</si>
  <si>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</si>
  <si>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</si>
  <si>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</si>
  <si>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</si>
  <si>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</si>
  <si>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</si>
  <si>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</si>
  <si>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</si>
  <si>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</si>
  <si>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</si>
  <si>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</si>
  <si>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</si>
  <si>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</si>
  <si>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</si>
  <si>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</si>
  <si>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</si>
  <si>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</si>
  <si>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</si>
  <si>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</si>
  <si>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</si>
  <si>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</si>
  <si>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</si>
  <si>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</si>
  <si>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</si>
  <si>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</si>
  <si>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</si>
  <si>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</si>
  <si>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</si>
  <si>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</si>
  <si>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</si>
  <si>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</si>
  <si>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</si>
  <si>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</si>
  <si>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</si>
  <si>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</si>
  <si>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</si>
  <si>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</si>
  <si>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</si>
  <si>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</si>
  <si>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</si>
  <si>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</si>
  <si>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</si>
  <si>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</si>
  <si>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</si>
  <si>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</si>
  <si>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</si>
  <si>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</si>
  <si>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</si>
  <si>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</si>
  <si>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</si>
  <si>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</si>
  <si>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</si>
  <si>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</si>
  <si>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</si>
  <si>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</si>
  <si>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</si>
  <si>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</si>
  <si>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</si>
  <si>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</si>
  <si>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</si>
  <si>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</si>
  <si>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</si>
  <si>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</si>
  <si>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</si>
  <si>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</si>
  <si>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</si>
  <si>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</si>
  <si>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</si>
  <si>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</si>
  <si>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</si>
  <si>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</si>
  <si>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</si>
  <si>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</si>
  <si>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</si>
  <si>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</si>
  <si>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</si>
  <si>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</si>
  <si>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</si>
  <si>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</si>
  <si>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</si>
  <si>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</si>
  <si>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</si>
  <si>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</si>
  <si>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</si>
  <si>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</si>
  <si>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</si>
  <si>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</si>
  <si>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</si>
  <si>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</si>
  <si>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</si>
  <si>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</si>
  <si>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</si>
  <si>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</si>
  <si>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</si>
  <si>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</si>
  <si>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</si>
  <si>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</si>
  <si>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</si>
  <si>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</si>
  <si>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</si>
  <si>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</si>
  <si>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</si>
  <si>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</si>
  <si>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</si>
  <si>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</si>
  <si>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</si>
  <si>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</si>
  <si>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</si>
  <si>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</si>
  <si>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</si>
  <si>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</si>
  <si>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</si>
  <si>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</si>
  <si>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</si>
  <si>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</si>
  <si>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</si>
  <si>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</si>
  <si>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</si>
  <si>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</si>
  <si>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</si>
  <si>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</si>
  <si>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</si>
  <si>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</si>
  <si>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</si>
  <si>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</si>
  <si>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</si>
  <si>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</si>
  <si>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</si>
  <si>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</si>
  <si>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</si>
  <si>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</si>
  <si>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</si>
  <si>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</si>
  <si>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</si>
  <si>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</si>
  <si>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</si>
  <si>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</si>
  <si>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</si>
  <si>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</si>
  <si>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</si>
  <si>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</si>
  <si>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</si>
  <si>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</si>
  <si>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</si>
  <si>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</si>
  <si>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</si>
  <si>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</si>
  <si>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</si>
  <si>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</si>
  <si>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</si>
  <si>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</si>
  <si>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</si>
  <si>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</si>
  <si>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</si>
  <si>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</si>
  <si>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</si>
  <si>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</si>
  <si>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</si>
  <si>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</si>
  <si>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</si>
  <si>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</si>
  <si>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</si>
  <si>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</si>
  <si>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</si>
  <si>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</si>
  <si>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</si>
  <si>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</si>
  <si>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</si>
  <si>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</si>
  <si>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</si>
  <si>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</si>
  <si>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</si>
  <si>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</si>
  <si>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</si>
  <si>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</si>
  <si>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</si>
  <si>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</si>
  <si>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</si>
  <si>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</si>
  <si>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</si>
  <si>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</si>
  <si>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</si>
  <si>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</si>
  <si>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</si>
  <si>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</si>
  <si>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</si>
  <si>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</si>
  <si>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</si>
  <si>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</si>
  <si>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</si>
  <si>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</si>
  <si>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</si>
  <si>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</si>
  <si>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</si>
  <si>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</si>
  <si>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</si>
  <si>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</si>
  <si>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</si>
  <si>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</si>
  <si>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</si>
  <si>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</si>
  <si>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</si>
  <si>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</si>
  <si>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</si>
  <si>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</si>
  <si>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</si>
  <si>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</si>
  <si>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</si>
  <si>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</si>
  <si>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</si>
  <si>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</si>
  <si>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</si>
  <si>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</si>
  <si>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</si>
  <si>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</si>
  <si>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</si>
  <si>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</si>
  <si>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</si>
  <si>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</si>
  <si>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</si>
  <si>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</si>
  <si>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</si>
  <si>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</si>
  <si>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</si>
  <si>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</si>
  <si>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</si>
  <si>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</si>
  <si>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</si>
  <si>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</si>
  <si>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</si>
  <si>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</si>
  <si>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</si>
  <si>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</si>
  <si>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</si>
  <si>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</si>
  <si>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</si>
  <si>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</si>
  <si>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</si>
  <si>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</si>
  <si>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</si>
  <si>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</si>
  <si>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</si>
  <si>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</si>
  <si>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</si>
  <si>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</si>
  <si>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</si>
  <si>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</si>
  <si>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</si>
  <si>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</si>
  <si>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</si>
  <si>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</si>
  <si>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</si>
  <si>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</si>
  <si>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</si>
  <si>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</si>
  <si>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</si>
  <si>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</si>
  <si>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</si>
  <si>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</si>
  <si>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</si>
  <si>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</si>
  <si>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</si>
  <si>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</si>
  <si>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</si>
  <si>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</si>
  <si>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</si>
  <si>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</si>
  <si>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</si>
  <si>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</si>
  <si>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</si>
  <si>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</si>
  <si>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</si>
  <si>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</si>
  <si>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</si>
  <si>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</si>
  <si>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</si>
  <si>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</si>
  <si>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</si>
  <si>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</si>
  <si>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</si>
  <si>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</si>
  <si>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</si>
  <si>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</si>
  <si>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</si>
  <si>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</si>
  <si>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</si>
  <si>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</si>
  <si>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</si>
  <si>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</si>
  <si>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</si>
  <si>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</si>
  <si>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</si>
  <si>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</si>
  <si>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</si>
  <si>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</si>
  <si>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</si>
  <si>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</si>
  <si>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</si>
  <si>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</si>
  <si>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</si>
  <si>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</si>
  <si>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</si>
  <si>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</si>
  <si>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</si>
  <si>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</si>
  <si>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</si>
  <si>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</si>
  <si>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</si>
  <si>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</si>
  <si>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</si>
  <si>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</si>
  <si>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</si>
  <si>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</si>
  <si>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</si>
  <si>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</si>
  <si>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</si>
  <si>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</si>
  <si>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</si>
  <si>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</si>
  <si>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</si>
  <si>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</si>
  <si>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</si>
  <si>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</si>
  <si>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</si>
  <si>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</si>
  <si>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</si>
  <si>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</si>
  <si>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</si>
  <si>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</si>
  <si>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</si>
  <si>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</si>
  <si>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</si>
  <si>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</si>
  <si>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</si>
  <si>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</si>
  <si>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</si>
  <si>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</si>
  <si>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</si>
  <si>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</si>
  <si>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</si>
  <si>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</si>
  <si>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</si>
  <si>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</si>
  <si>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</si>
  <si>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</si>
  <si>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</si>
  <si>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</si>
  <si>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</si>
  <si>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</si>
  <si>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</si>
  <si>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</si>
  <si>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</si>
  <si>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</si>
  <si>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</si>
  <si>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</si>
  <si>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</si>
  <si>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</si>
  <si>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</si>
  <si>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</si>
  <si>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</si>
  <si>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</si>
  <si>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</si>
  <si>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</si>
  <si>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</si>
  <si>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</si>
  <si>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</si>
  <si>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</si>
  <si>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</si>
  <si>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</si>
  <si>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</si>
  <si>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</si>
  <si>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</si>
  <si>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</si>
  <si>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</si>
  <si>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</si>
  <si>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</si>
  <si>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</si>
  <si>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</si>
  <si>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</si>
  <si>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</si>
  <si>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</si>
  <si>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</si>
  <si>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</si>
  <si>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</si>
  <si>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</si>
  <si>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</si>
  <si>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</si>
  <si>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</si>
  <si>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</si>
  <si>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</si>
  <si>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</si>
  <si>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</si>
  <si>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</si>
  <si>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</si>
  <si>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</si>
  <si>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</si>
  <si>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</si>
  <si>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</si>
  <si>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</si>
  <si>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</si>
  <si>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</si>
  <si>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</si>
  <si>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</si>
  <si>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</si>
  <si>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</si>
  <si>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</si>
  <si>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</si>
  <si>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</si>
  <si>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</si>
  <si>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</si>
  <si>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</si>
  <si>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</si>
  <si>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</si>
  <si>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</si>
  <si>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</si>
  <si>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</si>
  <si>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</si>
  <si>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</si>
  <si>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</si>
  <si>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</si>
  <si>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</si>
  <si>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</si>
  <si>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</si>
  <si>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</si>
  <si>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</si>
  <si>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</si>
  <si>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</si>
  <si>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</si>
  <si>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</si>
  <si>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</si>
  <si>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</si>
  <si>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</si>
  <si>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</si>
  <si>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</si>
  <si>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</si>
  <si>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</si>
  <si>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</si>
  <si>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</si>
  <si>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</si>
  <si>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</si>
  <si>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</si>
  <si>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</si>
  <si>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</si>
  <si>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</si>
  <si>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</si>
  <si>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</si>
  <si>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</si>
  <si>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</si>
  <si>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</si>
  <si>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</si>
  <si>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</si>
  <si>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</si>
  <si>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</si>
  <si>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</si>
  <si>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</si>
  <si>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</si>
  <si>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</si>
  <si>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</si>
  <si>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</si>
  <si>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</si>
  <si>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</si>
  <si>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</si>
  <si>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</si>
  <si>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</si>
  <si>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</si>
  <si>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</si>
  <si>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</si>
  <si>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</si>
  <si>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</si>
  <si>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</si>
  <si>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</si>
  <si>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</si>
  <si>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</si>
  <si>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</si>
  <si>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</si>
  <si>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</si>
  <si>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</si>
  <si>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</si>
  <si>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</si>
  <si>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</si>
  <si>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</si>
  <si>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</si>
  <si>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</si>
  <si>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</si>
  <si>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</si>
  <si>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</si>
  <si>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</si>
  <si>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</si>
  <si>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</si>
  <si>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</si>
  <si>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</si>
  <si>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</si>
  <si>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</si>
  <si>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</si>
  <si>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</si>
  <si>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</si>
  <si>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</si>
  <si>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</si>
  <si>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</si>
  <si>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</si>
  <si>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</si>
  <si>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</si>
  <si>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</si>
  <si>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</si>
  <si>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</si>
  <si>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</si>
  <si>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</si>
  <si>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</si>
  <si>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</si>
  <si>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</si>
  <si>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</si>
  <si>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</si>
  <si>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</si>
  <si>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</si>
  <si>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</si>
  <si>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</si>
  <si>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</si>
  <si>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</si>
  <si>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</si>
  <si>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</si>
  <si>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</si>
  <si>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</si>
  <si>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</si>
  <si>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</si>
  <si>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</si>
  <si>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</si>
  <si>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</si>
  <si>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</si>
  <si>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</si>
  <si>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</si>
  <si>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</si>
  <si>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</si>
  <si>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</si>
  <si>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</si>
  <si>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</si>
  <si>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</si>
  <si>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</si>
  <si>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</si>
  <si>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</si>
  <si>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</si>
  <si>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</si>
  <si>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</si>
  <si>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</si>
  <si>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</si>
  <si>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</si>
  <si>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</si>
  <si>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</si>
  <si>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</si>
  <si>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</si>
  <si>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</si>
  <si>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</si>
  <si>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</si>
  <si>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</si>
  <si>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</si>
  <si>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</si>
  <si>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</si>
  <si>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</si>
  <si>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</si>
  <si>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</si>
  <si>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</si>
  <si>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</si>
  <si>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</si>
  <si>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</si>
  <si>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</si>
  <si>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</si>
  <si>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</si>
  <si>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</si>
  <si>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</si>
  <si>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</si>
  <si>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</si>
  <si>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</si>
  <si>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</si>
  <si>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</si>
  <si>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</si>
  <si>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</si>
  <si>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</si>
  <si>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</si>
  <si>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</si>
  <si>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</si>
  <si>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</si>
  <si>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</si>
  <si>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</si>
  <si>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</si>
  <si>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</si>
  <si>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</si>
  <si>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</si>
  <si>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</si>
  <si>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</si>
  <si>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</si>
  <si>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</si>
  <si>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</si>
  <si>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</si>
  <si>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</si>
  <si>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</si>
  <si>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</si>
  <si>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</si>
  <si>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</si>
  <si>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</si>
  <si>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</si>
  <si>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</si>
  <si>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</si>
  <si>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</si>
  <si>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</si>
  <si>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</si>
  <si>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</si>
  <si>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</si>
  <si>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</si>
  <si>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</si>
  <si>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</si>
  <si>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</si>
  <si>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</si>
  <si>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</si>
  <si>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</si>
  <si>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</si>
  <si>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</si>
  <si>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</si>
  <si>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</si>
  <si>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</si>
  <si>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</si>
  <si>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</si>
  <si>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</si>
  <si>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</si>
  <si>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</si>
  <si>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</si>
  <si>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</si>
  <si>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</si>
  <si>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</si>
  <si>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</si>
  <si>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</si>
  <si>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</si>
  <si>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</si>
  <si>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</si>
  <si>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</si>
  <si>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</si>
  <si>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</si>
  <si>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</si>
  <si>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</si>
  <si>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</si>
  <si>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</si>
  <si>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</si>
  <si>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</si>
  <si>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</si>
  <si>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</si>
  <si>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</si>
  <si>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</si>
  <si>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</si>
  <si>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</si>
  <si>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</si>
  <si>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</si>
  <si>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</si>
  <si>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</si>
  <si>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</si>
  <si>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</si>
  <si>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</si>
  <si>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</si>
  <si>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</si>
  <si>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</si>
  <si>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</si>
  <si>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</si>
  <si>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</si>
  <si>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</si>
  <si>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</si>
  <si>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</si>
  <si>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</si>
  <si>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</si>
  <si>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</si>
  <si>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</si>
  <si>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</si>
  <si>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</si>
  <si>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</si>
  <si>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</si>
  <si>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</si>
  <si>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</si>
  <si>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</si>
  <si>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</si>
  <si>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</si>
  <si>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</si>
  <si>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</si>
  <si>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</si>
  <si>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</si>
  <si>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</si>
  <si>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</si>
  <si>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</si>
  <si>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</si>
  <si>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</si>
  <si>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</si>
  <si>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</si>
  <si>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</si>
  <si>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</si>
  <si>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</si>
  <si>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</si>
  <si>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</si>
  <si>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</si>
  <si>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</si>
  <si>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</si>
  <si>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</si>
  <si>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</si>
  <si>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</si>
  <si>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</si>
  <si>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</si>
  <si>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</si>
  <si>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</si>
  <si>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</si>
  <si>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</si>
  <si>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</si>
  <si>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</si>
  <si>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</si>
  <si>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</si>
  <si>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</si>
  <si>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</si>
  <si>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</si>
  <si>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</si>
  <si>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</si>
  <si>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</si>
  <si>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</si>
  <si>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</si>
  <si>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</si>
  <si>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</si>
  <si>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</si>
  <si>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</si>
  <si>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</si>
  <si>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</si>
  <si>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</si>
  <si>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</si>
  <si>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</si>
  <si>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</si>
  <si>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</si>
  <si>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</si>
  <si>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</si>
  <si>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</si>
  <si>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</si>
  <si>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</si>
  <si>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</si>
  <si>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</si>
  <si>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</si>
  <si>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</si>
  <si>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</si>
  <si>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</si>
  <si>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</si>
  <si>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</si>
  <si>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</si>
  <si>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</si>
  <si>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</si>
  <si>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</si>
  <si>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</si>
  <si>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</si>
  <si>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</si>
  <si>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</si>
  <si>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</si>
  <si>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</si>
  <si>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</si>
  <si>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</si>
  <si>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</si>
  <si>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</si>
  <si>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</si>
  <si>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</si>
  <si>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</si>
  <si>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</si>
  <si>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</si>
  <si>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</si>
  <si>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</si>
  <si>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</si>
  <si>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</si>
  <si>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</si>
  <si>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</si>
  <si>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</si>
  <si>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</si>
  <si>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</si>
  <si>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</si>
  <si>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</si>
  <si>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</si>
  <si>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</si>
  <si>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</si>
  <si>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</si>
  <si>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</si>
  <si>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</si>
  <si>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</si>
  <si>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</si>
  <si>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</si>
  <si>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</si>
  <si>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</si>
  <si>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</si>
  <si>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</si>
  <si>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</si>
  <si>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</si>
  <si>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</si>
  <si>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</si>
  <si>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</si>
  <si>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</si>
  <si>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</si>
  <si>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</si>
  <si>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</si>
  <si>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</si>
  <si>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</si>
  <si>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</si>
  <si>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</si>
  <si>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</si>
  <si>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</si>
  <si>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</si>
  <si>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</si>
  <si>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</si>
  <si>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</si>
  <si>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</si>
  <si>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</si>
  <si>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</si>
  <si>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</si>
  <si>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</si>
  <si>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</si>
  <si>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</si>
  <si>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</si>
  <si>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</si>
  <si>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</si>
  <si>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</si>
  <si>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</si>
  <si>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</si>
  <si>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</si>
  <si>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</si>
  <si>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</si>
  <si>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</si>
  <si>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</si>
  <si>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</si>
  <si>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</si>
  <si>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</si>
  <si>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</si>
  <si>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</si>
  <si>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</si>
  <si>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</si>
  <si>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</si>
  <si>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</si>
  <si>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</si>
  <si>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</si>
  <si>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</si>
  <si>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</si>
  <si>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</si>
  <si>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</si>
  <si>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</si>
  <si>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</si>
  <si>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</si>
  <si>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</si>
  <si>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</si>
  <si>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</si>
  <si>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</si>
  <si>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</si>
  <si>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</si>
  <si>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</si>
  <si>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</si>
  <si>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</si>
  <si>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</si>
  <si>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</si>
  <si>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</si>
  <si>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</si>
  <si>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</si>
  <si>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</si>
  <si>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</si>
  <si>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</si>
  <si>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</si>
  <si>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</si>
  <si>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</si>
  <si>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</si>
  <si>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</si>
  <si>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</si>
  <si>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</si>
  <si>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</si>
  <si>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</si>
  <si>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</si>
  <si>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</si>
  <si>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</si>
  <si>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</si>
  <si>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</si>
  <si>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</si>
  <si>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</si>
  <si>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</si>
  <si>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</si>
  <si>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</si>
  <si>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</si>
  <si>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</si>
  <si>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</si>
  <si>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</si>
  <si>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</si>
  <si>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</si>
  <si>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</si>
  <si>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</si>
  <si>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</si>
  <si>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</si>
  <si>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</si>
  <si>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</si>
  <si>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</si>
  <si>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</si>
  <si>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</si>
  <si>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</si>
  <si>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</si>
  <si>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</si>
  <si>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</si>
  <si>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</si>
  <si>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</si>
  <si>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</si>
  <si>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</si>
  <si>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</si>
  <si>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</si>
  <si>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</si>
  <si>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</si>
  <si>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</si>
  <si>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</si>
  <si>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</si>
  <si>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</si>
  <si>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</si>
  <si>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</si>
  <si>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</si>
  <si>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</si>
  <si>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</si>
  <si>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</si>
  <si>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</si>
  <si>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</si>
  <si>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</si>
  <si>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</si>
  <si>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</si>
  <si>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</si>
  <si>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</si>
  <si>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</si>
  <si>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</si>
  <si>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</si>
  <si>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</si>
  <si>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</si>
  <si>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</si>
  <si>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</si>
  <si>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</si>
  <si>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</si>
  <si>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</si>
  <si>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</si>
  <si>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</si>
  <si>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</si>
  <si>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</si>
  <si>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</si>
  <si>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</si>
  <si>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</si>
  <si>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</si>
  <si>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</si>
  <si>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</si>
  <si>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</si>
  <si>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</si>
  <si>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</si>
  <si>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</si>
  <si>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</si>
  <si>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</si>
  <si>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</si>
  <si>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</si>
  <si>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</si>
  <si>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</si>
  <si>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</si>
  <si>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</si>
  <si>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</si>
  <si>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</si>
  <si>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</si>
  <si>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</si>
  <si>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</si>
  <si>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</si>
  <si>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</si>
  <si>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</si>
  <si>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</si>
  <si>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</si>
  <si>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</si>
  <si>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</si>
  <si>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</si>
  <si>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</si>
  <si>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</si>
  <si>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</si>
  <si>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</si>
  <si>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</si>
  <si>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</si>
  <si>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</si>
  <si>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</si>
  <si>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</si>
  <si>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</si>
  <si>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</si>
  <si>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</si>
  <si>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</si>
  <si>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</si>
  <si>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</si>
  <si>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</si>
  <si>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</si>
  <si>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</si>
  <si>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</si>
  <si>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</si>
  <si>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</si>
  <si>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</si>
  <si>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</si>
  <si>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</si>
  <si>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</si>
  <si>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</si>
  <si>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</si>
  <si>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</si>
  <si>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</si>
  <si>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</si>
  <si>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</si>
  <si>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</si>
  <si>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</si>
  <si>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</si>
  <si>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</si>
  <si>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</si>
  <si>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</si>
  <si>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</si>
  <si>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</si>
  <si>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</si>
  <si>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</si>
  <si>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</si>
  <si>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</si>
  <si>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</si>
  <si>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</si>
  <si>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</si>
  <si>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</si>
  <si>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</si>
  <si>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</si>
  <si>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</si>
  <si>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</si>
  <si>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</si>
  <si>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</si>
  <si>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</si>
  <si>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</si>
  <si>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</si>
  <si>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</si>
  <si>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</si>
  <si>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</si>
  <si>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</si>
  <si>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</si>
  <si>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</si>
  <si>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</si>
  <si>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</si>
  <si>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</si>
  <si>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</si>
  <si>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</si>
  <si>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</si>
  <si>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</si>
  <si>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</si>
  <si>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</si>
  <si>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</si>
  <si>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</si>
  <si>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</si>
  <si>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</si>
  <si>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</si>
  <si>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</si>
  <si>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</si>
  <si>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</si>
  <si>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</si>
  <si>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</si>
  <si>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</si>
  <si>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</si>
  <si>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</si>
  <si>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</si>
  <si>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</si>
  <si>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</si>
  <si>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</si>
  <si>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</si>
  <si>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</si>
  <si>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</si>
  <si>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</si>
  <si>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</si>
  <si>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</si>
  <si>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</si>
  <si>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</si>
  <si>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</si>
  <si>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</si>
  <si>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</si>
  <si>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</si>
  <si>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</si>
  <si>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</si>
  <si>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</si>
  <si>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</si>
  <si>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</si>
  <si>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</si>
  <si>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</si>
  <si>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</si>
  <si>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</si>
  <si>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</si>
  <si>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</si>
  <si>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</si>
  <si>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</si>
  <si>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</si>
  <si>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</si>
  <si>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</si>
  <si>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</si>
  <si>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</si>
  <si>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</si>
  <si>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</si>
  <si>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</si>
  <si>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</si>
  <si>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</si>
  <si>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</si>
  <si>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</si>
  <si>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</si>
  <si>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</si>
  <si>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</si>
  <si>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</si>
  <si>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</si>
  <si>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</si>
  <si>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</si>
  <si>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</si>
  <si>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</si>
  <si>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</si>
  <si>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</si>
  <si>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</si>
  <si>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</si>
  <si>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</si>
  <si>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</si>
  <si>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</si>
  <si>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</si>
  <si>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</si>
  <si>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</si>
  <si>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</si>
  <si>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</si>
  <si>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</si>
  <si>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</si>
  <si>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</si>
  <si>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</si>
  <si>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</si>
  <si>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</si>
  <si>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</si>
  <si>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</si>
  <si>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</si>
  <si>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</si>
  <si>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</si>
  <si>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</si>
  <si>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</si>
  <si>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</si>
  <si>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</si>
  <si>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</si>
  <si>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</si>
  <si>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</si>
  <si>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</si>
  <si>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</si>
  <si>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</si>
  <si>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</si>
  <si>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</si>
  <si>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</si>
  <si>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</si>
  <si>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</si>
  <si>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</si>
  <si>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</si>
  <si>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</si>
  <si>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</si>
  <si>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</si>
  <si>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</si>
  <si>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</si>
  <si>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</si>
  <si>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</si>
  <si>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</si>
  <si>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</si>
  <si>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</si>
  <si>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</si>
  <si>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</si>
  <si>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</si>
  <si>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</si>
  <si>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</si>
  <si>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</si>
  <si>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</si>
  <si>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</si>
  <si>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</si>
  <si>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</si>
  <si>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</si>
  <si>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</si>
  <si>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</si>
  <si>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</si>
  <si>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</si>
  <si>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</si>
  <si>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</si>
  <si>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</si>
  <si>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</si>
  <si>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</si>
  <si>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</si>
  <si>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</si>
  <si>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</si>
  <si>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</si>
  <si>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</si>
  <si>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</si>
  <si>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</si>
  <si>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</si>
  <si>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</si>
  <si>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</si>
  <si>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</si>
  <si>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</si>
  <si>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</si>
  <si>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</si>
  <si>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</si>
  <si>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</si>
  <si>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</si>
  <si>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</si>
  <si>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</si>
  <si>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</si>
  <si>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</si>
  <si>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</si>
  <si>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</si>
  <si>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</si>
  <si>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</si>
  <si>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</si>
  <si>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</si>
  <si>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</si>
  <si>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</si>
  <si>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</si>
  <si>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</si>
  <si>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</si>
  <si>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</si>
  <si>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</si>
  <si>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</si>
  <si>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</si>
  <si>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</si>
  <si>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</si>
  <si>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</si>
  <si>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</si>
  <si>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</si>
  <si>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</si>
  <si>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</si>
  <si>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</si>
  <si>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</si>
  <si>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</si>
  <si>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</si>
  <si>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</si>
  <si>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</si>
  <si>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</si>
  <si>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</si>
  <si>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</si>
  <si>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</si>
  <si>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</si>
  <si>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</si>
  <si>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</si>
  <si>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</si>
  <si>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</si>
  <si>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</si>
  <si>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</si>
  <si>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</si>
  <si>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</si>
  <si>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</si>
  <si>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</si>
  <si>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</si>
  <si>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</si>
  <si>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</si>
  <si>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</si>
  <si>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</si>
  <si>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</si>
  <si>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</si>
  <si>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</si>
  <si>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</si>
  <si>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</si>
  <si>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</si>
  <si>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</si>
  <si>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</si>
  <si>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</si>
  <si>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</si>
  <si>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</si>
  <si>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</si>
  <si>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</si>
  <si>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</si>
  <si>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</si>
  <si>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</si>
  <si>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</si>
  <si>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</si>
  <si>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</si>
  <si>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</si>
  <si>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</si>
  <si>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</si>
  <si>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</si>
  <si>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</si>
  <si>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</si>
  <si>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</si>
  <si>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</si>
  <si>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</si>
  <si>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</si>
  <si>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</si>
  <si>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</si>
  <si>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</si>
  <si>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</si>
  <si>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</si>
  <si>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</si>
  <si>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</si>
  <si>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</si>
  <si>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</si>
  <si>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</si>
  <si>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</si>
  <si>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</si>
  <si>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</si>
  <si>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</si>
  <si>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</si>
  <si>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</si>
  <si>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</si>
  <si>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</si>
  <si>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</si>
  <si>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</si>
  <si>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</si>
  <si>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</si>
  <si>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</si>
  <si>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</si>
  <si>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</si>
  <si>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</si>
  <si>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</si>
  <si>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</si>
  <si>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</si>
  <si>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</si>
  <si>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</si>
  <si>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</si>
  <si>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</si>
  <si>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</si>
  <si>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</si>
  <si>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</si>
  <si>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</si>
  <si>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</si>
  <si>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</si>
  <si>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</si>
  <si>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</si>
  <si>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</si>
  <si>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</si>
  <si>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</si>
  <si>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</si>
  <si>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</si>
  <si>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</si>
  <si>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</si>
  <si>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</si>
  <si>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</si>
  <si>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</si>
  <si>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</si>
  <si>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</si>
  <si>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</si>
  <si>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</si>
  <si>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</si>
  <si>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</si>
  <si>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</si>
  <si>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</si>
  <si>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</si>
  <si>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</si>
  <si>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</si>
  <si>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</si>
  <si>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</si>
  <si>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</si>
  <si>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</si>
  <si>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</si>
  <si>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</si>
  <si>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</si>
  <si>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</si>
  <si>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</si>
  <si>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</si>
  <si>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</si>
  <si>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</si>
  <si>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</si>
  <si>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</si>
  <si>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</si>
  <si>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</si>
  <si>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</si>
  <si>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</si>
  <si>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</si>
  <si>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</si>
  <si>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</si>
  <si>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</si>
  <si>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</si>
  <si>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</si>
  <si>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</si>
  <si>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</si>
  <si>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</si>
  <si>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</si>
  <si>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</si>
  <si>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</si>
  <si>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</si>
  <si>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</si>
  <si>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</si>
  <si>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</si>
  <si>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</si>
  <si>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</si>
  <si>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</si>
  <si>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</si>
  <si>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</si>
  <si>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</si>
  <si>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</si>
  <si>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</si>
  <si>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</si>
  <si>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</si>
  <si>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</si>
  <si>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</si>
  <si>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</si>
  <si>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</si>
  <si>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</si>
  <si>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</si>
  <si>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</si>
  <si>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</si>
  <si>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</si>
  <si>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</si>
  <si>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</si>
  <si>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</si>
  <si>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</si>
  <si>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</si>
  <si>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</si>
  <si>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</si>
  <si>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</si>
  <si>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</si>
  <si>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</si>
  <si>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</si>
  <si>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</si>
  <si>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</si>
  <si>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</si>
  <si>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</si>
  <si>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</si>
  <si>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</si>
  <si>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</si>
  <si>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</si>
  <si>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</si>
  <si>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</si>
  <si>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</si>
  <si>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</si>
  <si>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</si>
  <si>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</si>
  <si>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</si>
  <si>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</si>
  <si>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</si>
  <si>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</si>
  <si>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</si>
  <si>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</si>
  <si>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</si>
  <si>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</si>
  <si>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</si>
  <si>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</si>
  <si>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</si>
  <si>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</si>
  <si>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</si>
  <si>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</si>
  <si>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</si>
  <si>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</si>
  <si>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</si>
  <si>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</si>
  <si>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</si>
  <si>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</si>
  <si>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</si>
  <si>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</si>
  <si>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</si>
  <si>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</si>
  <si>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</si>
  <si>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</si>
  <si>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</si>
  <si>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</si>
  <si>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</si>
  <si>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</si>
  <si>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</si>
  <si>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</si>
  <si>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</si>
  <si>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</si>
  <si>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</si>
  <si>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</si>
  <si>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</si>
  <si>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</si>
  <si>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</si>
  <si>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</si>
  <si>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</si>
  <si>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</si>
  <si>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</si>
  <si>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</si>
  <si>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</si>
  <si>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</si>
  <si>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</si>
  <si>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</si>
  <si>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</si>
  <si>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</si>
  <si>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</si>
  <si>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</si>
  <si>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</si>
  <si>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</si>
  <si>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</si>
  <si>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</si>
  <si>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</si>
  <si>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</si>
  <si>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</si>
  <si>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</si>
  <si>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</si>
  <si>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</si>
  <si>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</si>
  <si>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</si>
  <si>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</si>
  <si>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</si>
  <si>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</si>
  <si>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</si>
  <si>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</si>
  <si>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</si>
  <si>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</si>
  <si>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</si>
  <si>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</si>
  <si>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</si>
  <si>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</si>
  <si>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</si>
  <si>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</si>
  <si>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</si>
  <si>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</si>
  <si>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</si>
  <si>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</si>
  <si>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</si>
  <si>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</si>
  <si>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</si>
  <si>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</si>
  <si>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</si>
  <si>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</si>
  <si>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</si>
  <si>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</si>
  <si>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</si>
  <si>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</si>
  <si>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</si>
  <si>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</si>
  <si>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</si>
  <si>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</si>
  <si>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</si>
  <si>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</si>
  <si>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</si>
  <si>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</si>
  <si>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</si>
  <si>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</si>
  <si>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</si>
  <si>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</si>
  <si>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</si>
  <si>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</si>
  <si>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</si>
  <si>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</si>
  <si>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</si>
  <si>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</si>
  <si>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</si>
  <si>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</si>
  <si>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</si>
  <si>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</si>
  <si>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</si>
  <si>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</si>
  <si>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</si>
  <si>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</si>
  <si>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</si>
  <si>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</si>
  <si>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</si>
  <si>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</si>
  <si>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</si>
  <si>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</si>
  <si>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</si>
  <si>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</si>
  <si>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</si>
  <si>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</si>
  <si>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</si>
  <si>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</si>
  <si>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</si>
  <si>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</si>
  <si>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</si>
  <si>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</si>
  <si>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</si>
  <si>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</si>
  <si>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</si>
  <si>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</si>
  <si>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</si>
  <si>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</si>
  <si>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</si>
  <si>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</si>
  <si>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</si>
  <si>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</si>
  <si>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</si>
  <si>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</si>
  <si>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</si>
  <si>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</si>
  <si>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</si>
  <si>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</si>
  <si>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</si>
  <si>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</si>
  <si>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</si>
  <si>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</si>
  <si>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</si>
  <si>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</si>
  <si>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</si>
  <si>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</si>
  <si>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</si>
  <si>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</si>
  <si>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</si>
  <si>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</si>
  <si>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</si>
  <si>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</si>
  <si>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</si>
  <si>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</si>
  <si>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</si>
  <si>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</si>
  <si>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</si>
  <si>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</si>
  <si>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</si>
  <si>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</si>
  <si>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</si>
  <si>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</si>
  <si>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</si>
  <si>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</si>
  <si>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</si>
  <si>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</si>
  <si>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</si>
  <si>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</si>
  <si>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</si>
  <si>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</si>
  <si>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</si>
  <si>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</si>
  <si>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</si>
  <si>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</si>
  <si>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</si>
  <si>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</si>
  <si>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</si>
  <si>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</si>
  <si>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</si>
  <si>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</si>
  <si>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</si>
  <si>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</si>
  <si>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</si>
  <si>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</si>
  <si>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</si>
  <si>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</si>
  <si>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</si>
  <si>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</si>
  <si>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</si>
  <si>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</si>
  <si>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</si>
  <si>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</si>
  <si>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</si>
  <si>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</si>
  <si>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</si>
  <si>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</si>
  <si>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</si>
  <si>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</si>
  <si>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</si>
  <si>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</si>
  <si>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</si>
  <si>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</si>
  <si>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</si>
  <si>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</si>
  <si>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</si>
  <si>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</si>
  <si>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</si>
  <si>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</si>
  <si>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</si>
  <si>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</si>
  <si>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</si>
  <si>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</si>
  <si>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</si>
  <si>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</si>
  <si>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</si>
  <si>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</si>
  <si>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</si>
  <si>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</si>
  <si>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</si>
  <si>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</si>
  <si>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</si>
  <si>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</si>
  <si>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</si>
  <si>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</si>
  <si>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</si>
  <si>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</si>
  <si>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</si>
  <si>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</si>
  <si>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</si>
  <si>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</si>
  <si>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</si>
  <si>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</si>
  <si>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</si>
  <si>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</si>
  <si>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</si>
  <si>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</si>
  <si>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</si>
  <si>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</si>
  <si>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</si>
  <si>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</si>
  <si>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</si>
  <si>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</si>
  <si>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</si>
  <si>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</si>
  <si>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</si>
  <si>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</si>
  <si>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</si>
  <si>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</si>
  <si>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</si>
  <si>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</si>
  <si>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</si>
  <si>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</si>
  <si>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</si>
  <si>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</si>
  <si>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</si>
  <si>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</si>
  <si>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</si>
  <si>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</si>
  <si>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</si>
  <si>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</si>
  <si>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</si>
  <si>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</si>
  <si>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</si>
  <si>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</si>
  <si>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</si>
  <si>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</si>
  <si>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</si>
  <si>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</si>
  <si>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</si>
  <si>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</si>
  <si>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</si>
  <si>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</si>
  <si>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</si>
  <si>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</si>
  <si>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</si>
  <si>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</si>
  <si>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</si>
  <si>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</si>
  <si>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</si>
  <si>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</si>
  <si>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</si>
  <si>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</si>
  <si>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</si>
  <si>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</si>
  <si>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</si>
  <si>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</si>
  <si>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</si>
  <si>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</si>
  <si>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</si>
  <si>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</si>
  <si>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</si>
  <si>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</si>
  <si>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</si>
  <si>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</si>
  <si>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</si>
  <si>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</si>
  <si>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</si>
  <si>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</si>
  <si>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</si>
  <si>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</si>
  <si>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</si>
  <si>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</si>
  <si>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</si>
  <si>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</si>
  <si>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</si>
  <si>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</si>
  <si>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</si>
  <si>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</si>
  <si>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</si>
  <si>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</si>
  <si>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</si>
  <si>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</si>
  <si>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</si>
  <si>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</si>
  <si>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</si>
  <si>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</si>
  <si>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</si>
  <si>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</si>
  <si>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</si>
  <si>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</si>
  <si>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</si>
  <si>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</si>
  <si>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</si>
  <si>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</si>
  <si>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</si>
  <si>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</si>
  <si>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</si>
  <si>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</si>
  <si>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</si>
  <si>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</si>
  <si>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</si>
  <si>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</si>
  <si>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</si>
  <si>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</si>
  <si>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</si>
  <si>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</si>
  <si>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</si>
  <si>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</si>
  <si>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</si>
  <si>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</si>
  <si>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</si>
  <si>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</si>
  <si>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</si>
  <si>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</si>
  <si>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</si>
  <si>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</si>
  <si>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</si>
  <si>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</si>
  <si>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</si>
  <si>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</si>
  <si>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</si>
  <si>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</si>
  <si>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</si>
  <si>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</si>
  <si>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</si>
  <si>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</si>
  <si>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</si>
  <si>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</si>
  <si>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</si>
  <si>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</si>
  <si>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</si>
  <si>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</si>
  <si>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</si>
  <si>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</si>
  <si>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</si>
  <si>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</si>
  <si>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</si>
  <si>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</si>
  <si>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</si>
  <si>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</si>
  <si>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</si>
  <si>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</si>
  <si>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</si>
  <si>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</si>
  <si>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</si>
  <si>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</si>
  <si>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</si>
  <si>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</si>
  <si>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</si>
  <si>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</si>
  <si>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</si>
  <si>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</si>
  <si>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</si>
  <si>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</si>
  <si>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</si>
  <si>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</si>
  <si>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</si>
  <si>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</si>
  <si>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</si>
  <si>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</si>
  <si>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</si>
  <si>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</si>
  <si>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</si>
  <si>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</si>
  <si>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</si>
  <si>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</si>
  <si>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</si>
  <si>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</si>
  <si>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</si>
  <si>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</si>
  <si>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</si>
  <si>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</si>
  <si>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</si>
  <si>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</si>
  <si>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</si>
  <si>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</si>
  <si>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</si>
  <si>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</si>
  <si>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</si>
  <si>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</si>
  <si>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</si>
  <si>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</si>
  <si>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</si>
  <si>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</si>
  <si>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</si>
  <si>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</si>
  <si>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</si>
  <si>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</si>
  <si>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</si>
  <si>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</si>
  <si>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</si>
  <si>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</si>
  <si>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</si>
  <si>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</si>
  <si>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</si>
  <si>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</si>
  <si>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</si>
  <si>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</si>
  <si>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</si>
  <si>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</si>
  <si>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</si>
  <si>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</si>
  <si>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</si>
  <si>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</si>
  <si>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</si>
  <si>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</si>
  <si>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</si>
  <si>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</si>
  <si>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</si>
  <si>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</si>
  <si>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</si>
  <si>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</si>
  <si>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</si>
  <si>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</si>
  <si>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</si>
  <si>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</si>
  <si>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</si>
  <si>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</si>
  <si>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</si>
  <si>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</si>
  <si>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</si>
  <si>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</si>
  <si>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</si>
  <si>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</si>
  <si>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</si>
  <si>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</si>
  <si>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</si>
  <si>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</si>
  <si>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</si>
  <si>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</si>
  <si>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</si>
  <si>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</si>
  <si>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</si>
  <si>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</si>
  <si>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</si>
  <si>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</si>
  <si>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</si>
  <si>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</si>
  <si>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</si>
  <si>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</si>
  <si>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</si>
  <si>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</si>
  <si>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</si>
  <si>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</si>
  <si>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</si>
  <si>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</si>
  <si>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</si>
  <si>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</si>
  <si>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</si>
  <si>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</si>
  <si>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</si>
  <si>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</si>
  <si>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</si>
  <si>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</si>
  <si>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</si>
  <si>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</si>
  <si>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</si>
  <si>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</si>
  <si>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</si>
  <si>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</si>
  <si>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</si>
  <si>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</si>
  <si>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</si>
  <si>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</si>
  <si>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</si>
  <si>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</si>
  <si>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</si>
  <si>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</si>
  <si>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</si>
  <si>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</si>
  <si>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</si>
  <si>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</si>
  <si>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</si>
  <si>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</si>
  <si>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</si>
  <si>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</si>
  <si>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</si>
  <si>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</si>
  <si>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</si>
  <si>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</si>
  <si>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</si>
  <si>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</si>
  <si>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</si>
  <si>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</si>
  <si>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</si>
  <si>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</si>
  <si>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</si>
  <si>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</si>
  <si>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</si>
  <si>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</si>
  <si>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</si>
  <si>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</si>
  <si>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</si>
  <si>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</si>
  <si>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</si>
  <si>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</si>
  <si>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</si>
  <si>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</si>
  <si>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</si>
  <si>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</si>
  <si>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</si>
  <si>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</si>
  <si>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</si>
  <si>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</si>
  <si>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</si>
  <si>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</si>
  <si>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</si>
  <si>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</si>
  <si>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</si>
  <si>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</si>
  <si>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</si>
  <si>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</si>
  <si>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</si>
  <si>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</si>
  <si>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</si>
  <si>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</si>
  <si>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</si>
  <si>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</si>
  <si>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</si>
  <si>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</si>
  <si>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</si>
  <si>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</si>
  <si>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</si>
  <si>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</si>
  <si>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</si>
  <si>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</si>
  <si>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</si>
  <si>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</si>
  <si>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</si>
  <si>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</si>
  <si>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</si>
  <si>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</si>
  <si>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</si>
  <si>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</si>
  <si>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</si>
  <si>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</si>
  <si>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</si>
  <si>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</si>
  <si>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</si>
  <si>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</si>
  <si>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</si>
  <si>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</si>
  <si>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</si>
  <si>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</si>
  <si>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</si>
  <si>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</si>
  <si>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</si>
  <si>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</si>
  <si>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</si>
  <si>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</si>
  <si>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</si>
  <si>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</si>
  <si>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</si>
  <si>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</si>
  <si>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</si>
  <si>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</si>
  <si>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</si>
  <si>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</si>
  <si>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</si>
  <si>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</si>
  <si>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</si>
  <si>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</si>
  <si>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</si>
  <si>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</si>
  <si>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</si>
  <si>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</si>
  <si>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</si>
  <si>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</si>
  <si>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</si>
  <si>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</si>
  <si>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</si>
  <si>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</si>
  <si>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</si>
  <si>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</si>
  <si>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</si>
  <si>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</si>
  <si>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</si>
  <si>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</si>
  <si>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</si>
  <si>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</si>
  <si>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</si>
  <si>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</si>
  <si>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</si>
  <si>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</si>
  <si>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</si>
  <si>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</si>
  <si>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</si>
  <si>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</si>
  <si>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</si>
  <si>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</si>
  <si>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</si>
  <si>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</si>
  <si>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</si>
  <si>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</si>
  <si>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</si>
  <si>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</si>
  <si>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</si>
  <si>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</si>
  <si>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</si>
  <si>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</si>
  <si>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</si>
  <si>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</si>
  <si>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</si>
  <si>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</si>
  <si>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</si>
  <si>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</si>
  <si>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</si>
  <si>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</si>
  <si>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</si>
  <si>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</si>
  <si>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</si>
  <si>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</si>
  <si>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</si>
  <si>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</si>
  <si>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</si>
  <si>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</si>
  <si>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</si>
  <si>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</si>
  <si>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</si>
  <si>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</si>
  <si>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</si>
  <si>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</si>
  <si>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</si>
  <si>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</si>
  <si>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</si>
  <si>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</si>
  <si>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</si>
  <si>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</si>
  <si>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</si>
  <si>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</si>
  <si>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</si>
  <si>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</si>
  <si>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</si>
  <si>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</si>
  <si>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</si>
  <si>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</si>
  <si>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</si>
  <si>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</si>
  <si>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</si>
  <si>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</si>
  <si>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</si>
  <si>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</si>
  <si>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</si>
  <si>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</si>
  <si>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</si>
  <si>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</si>
  <si>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</si>
  <si>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</si>
  <si>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</si>
  <si>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</si>
  <si>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</si>
  <si>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</si>
  <si>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</si>
  <si>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</si>
  <si>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</si>
  <si>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</si>
  <si>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</si>
  <si>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</si>
  <si>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</si>
  <si>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</si>
  <si>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</si>
  <si>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</si>
  <si>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</si>
  <si>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</si>
  <si>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</si>
  <si>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</si>
  <si>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</si>
  <si>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</si>
  <si>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</si>
  <si>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</si>
  <si>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</si>
  <si>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</si>
  <si>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</si>
  <si>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</si>
  <si>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</si>
  <si>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</si>
  <si>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</si>
  <si>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</si>
  <si>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</si>
  <si>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</si>
  <si>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</si>
  <si>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</si>
  <si>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</si>
  <si>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</si>
  <si>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</si>
  <si>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</si>
  <si>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</si>
  <si>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</si>
  <si>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</si>
  <si>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</si>
  <si>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</si>
  <si>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</si>
  <si>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</si>
  <si>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</si>
  <si>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</si>
  <si>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</si>
  <si>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</si>
  <si>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</si>
  <si>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</si>
  <si>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</si>
  <si>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</si>
  <si>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</si>
  <si>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</si>
  <si>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</si>
  <si>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</si>
  <si>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</si>
  <si>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</si>
  <si>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</si>
  <si>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</si>
  <si>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</si>
  <si>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</si>
  <si>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</si>
  <si>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</si>
  <si>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</si>
  <si>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</si>
  <si>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</si>
  <si>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</si>
  <si>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</si>
  <si>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</si>
  <si>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</si>
  <si>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</si>
  <si>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</si>
  <si>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</si>
  <si>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</si>
  <si>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</si>
  <si>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</si>
  <si>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</si>
  <si>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</si>
  <si>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</si>
  <si>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</si>
  <si>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</si>
  <si>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</si>
  <si>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</si>
  <si>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</si>
  <si>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</si>
  <si>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</si>
  <si>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</si>
  <si>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</si>
  <si>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</si>
  <si>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</si>
  <si>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</si>
  <si>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</si>
  <si>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</si>
  <si>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</si>
  <si>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</si>
  <si>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</si>
  <si>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</si>
  <si>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</si>
  <si>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</si>
  <si>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</si>
  <si>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</si>
  <si>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</si>
  <si>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</si>
  <si>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</si>
  <si>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</si>
  <si>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</si>
  <si>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</si>
  <si>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</si>
  <si>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</si>
  <si>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</si>
  <si>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</si>
  <si>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</si>
  <si>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</si>
  <si>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</si>
  <si>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</si>
  <si>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</si>
  <si>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</si>
  <si>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</si>
  <si>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</si>
  <si>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</si>
  <si>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</si>
  <si>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</si>
  <si>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</si>
  <si>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</si>
  <si>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</si>
  <si>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</si>
  <si>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</si>
  <si>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</si>
  <si>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</si>
  <si>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</si>
  <si>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</si>
  <si>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</si>
  <si>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</si>
  <si>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</si>
  <si>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</si>
  <si>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</si>
  <si>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</si>
  <si>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</si>
  <si>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</si>
  <si>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</si>
  <si>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</si>
  <si>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</si>
  <si>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</si>
  <si>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</si>
  <si>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</si>
  <si>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</si>
  <si>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</si>
  <si>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</si>
  <si>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</si>
  <si>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</si>
  <si>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</si>
  <si>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</si>
  <si>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</si>
  <si>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</si>
  <si>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</si>
  <si>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</si>
  <si>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</si>
  <si>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</si>
  <si>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</si>
  <si>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</si>
  <si>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</si>
  <si>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</si>
  <si>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</si>
  <si>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</si>
  <si>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</si>
  <si>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</si>
  <si>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</si>
  <si>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</si>
  <si>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</si>
  <si>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</si>
  <si>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</si>
  <si>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</si>
  <si>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</si>
  <si>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</si>
  <si>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</si>
  <si>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</si>
  <si>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</si>
  <si>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</si>
  <si>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</si>
  <si>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</si>
  <si>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</si>
  <si>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</si>
  <si>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</si>
  <si>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</si>
  <si>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</si>
  <si>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</si>
  <si>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</si>
  <si>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</si>
  <si>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</si>
  <si>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</si>
  <si>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</si>
  <si>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</si>
  <si>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</si>
  <si>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</si>
  <si>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</si>
  <si>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</si>
  <si>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</si>
  <si>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</si>
  <si>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</si>
  <si>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</si>
  <si>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</si>
  <si>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</si>
  <si>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</si>
  <si>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</si>
  <si>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</si>
  <si>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</si>
  <si>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</si>
  <si>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</si>
  <si>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</si>
  <si>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</si>
  <si>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</si>
  <si>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</si>
  <si>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</si>
  <si>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</si>
  <si>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</si>
  <si>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</si>
  <si>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</si>
  <si>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</si>
  <si>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</si>
  <si>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</si>
  <si>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</si>
  <si>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</si>
  <si>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</si>
  <si>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</si>
  <si>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</si>
  <si>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</si>
  <si>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</si>
  <si>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</si>
  <si>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</si>
  <si>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</si>
  <si>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</si>
  <si>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</si>
  <si>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</si>
  <si>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</si>
  <si>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</si>
  <si>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</si>
  <si>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</si>
  <si>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</si>
  <si>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</si>
  <si>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</si>
  <si>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</si>
  <si>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</si>
  <si>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</si>
  <si>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</si>
  <si>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</si>
  <si>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</si>
  <si>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</si>
  <si>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</si>
  <si>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</si>
  <si>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</si>
  <si>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</si>
  <si>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</si>
  <si>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</si>
  <si>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</si>
  <si>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</si>
  <si>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</si>
  <si>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</si>
  <si>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</si>
  <si>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</si>
  <si>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</si>
  <si>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</si>
  <si>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</si>
  <si>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</si>
  <si>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</si>
  <si>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</si>
  <si>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</si>
  <si>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</si>
  <si>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</si>
  <si>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</si>
  <si>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</si>
  <si>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</si>
  <si>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</si>
  <si>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</si>
  <si>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</si>
  <si>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</si>
  <si>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</si>
  <si>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</si>
  <si>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</si>
  <si>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</si>
  <si>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</si>
  <si>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</si>
  <si>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</si>
  <si>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</si>
  <si>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</si>
  <si>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</si>
  <si>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</si>
  <si>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</si>
  <si>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</si>
  <si>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</si>
  <si>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</si>
  <si>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</si>
  <si>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</si>
  <si>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</si>
  <si>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</si>
  <si>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</si>
  <si>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</si>
  <si>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</si>
  <si>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</si>
  <si>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</si>
  <si>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</si>
  <si>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</si>
  <si>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</si>
  <si>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</si>
  <si>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</si>
  <si>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</si>
  <si>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</si>
  <si>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</si>
  <si>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</si>
  <si>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</si>
  <si>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</si>
  <si>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</si>
  <si>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</si>
  <si>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</si>
  <si>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</si>
  <si>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</si>
  <si>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</si>
  <si>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</si>
  <si>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</si>
  <si>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</si>
  <si>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</si>
  <si>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</si>
  <si>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</si>
  <si>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</si>
  <si>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</si>
  <si>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</si>
  <si>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</si>
  <si>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</si>
  <si>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</si>
  <si>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</si>
  <si>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</si>
  <si>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</si>
  <si>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</si>
  <si>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</si>
  <si>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</si>
  <si>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</si>
  <si>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</si>
  <si>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</si>
  <si>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</si>
  <si>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</si>
  <si>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</si>
  <si>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</si>
  <si>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</si>
  <si>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</si>
  <si>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</si>
  <si>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</si>
  <si>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</si>
  <si>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</si>
  <si>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</si>
  <si>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</si>
  <si>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</si>
  <si>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</si>
  <si>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</si>
  <si>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</si>
  <si>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</si>
  <si>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</si>
  <si>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</si>
  <si>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</si>
  <si>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</si>
  <si>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</si>
  <si>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</si>
  <si>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</si>
  <si>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</si>
  <si>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</si>
  <si>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</si>
  <si>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</si>
  <si>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</si>
  <si>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</si>
  <si>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</si>
  <si>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</si>
  <si>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</si>
  <si>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</si>
  <si>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</si>
  <si>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</si>
  <si>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</si>
  <si>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</si>
  <si>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</si>
  <si>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</si>
  <si>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</si>
  <si>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</si>
  <si>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</si>
  <si>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</si>
  <si>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</si>
  <si>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</si>
  <si>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</si>
  <si>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</si>
  <si>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</si>
  <si>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</si>
  <si>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</si>
  <si>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</si>
  <si>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</si>
  <si>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</si>
  <si>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</si>
  <si>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</si>
  <si>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</si>
  <si>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</si>
  <si>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</si>
  <si>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</si>
  <si>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</si>
  <si>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</si>
  <si>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</si>
  <si>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</si>
  <si>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</si>
  <si>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</si>
  <si>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</si>
  <si>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</si>
  <si>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</si>
  <si>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</si>
  <si>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</si>
  <si>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</si>
  <si>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</si>
  <si>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</si>
  <si>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</si>
  <si>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</si>
  <si>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</si>
  <si>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</si>
  <si>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</si>
  <si>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</si>
  <si>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</si>
  <si>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</si>
  <si>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</si>
  <si>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</si>
  <si>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</si>
  <si>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</si>
  <si>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</si>
  <si>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</si>
  <si>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</si>
  <si>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</si>
  <si>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</si>
  <si>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</si>
  <si>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</si>
  <si>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</si>
  <si>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</si>
  <si>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</si>
  <si>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</si>
  <si>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</si>
  <si>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</si>
  <si>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</si>
  <si>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</si>
  <si>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</si>
  <si>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</si>
  <si>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</si>
  <si>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</si>
  <si>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</si>
  <si>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</si>
  <si>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</si>
  <si>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</si>
  <si>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</si>
  <si>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</si>
  <si>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</si>
  <si>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</si>
  <si>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</si>
  <si>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</si>
  <si>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</si>
  <si>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</si>
  <si>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</si>
  <si>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</si>
  <si>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</si>
  <si>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</si>
  <si>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</si>
  <si>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</si>
  <si>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</si>
  <si>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</si>
  <si>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</si>
  <si>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</si>
  <si>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</si>
  <si>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</si>
  <si>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</si>
  <si>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</si>
  <si>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</si>
  <si>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</si>
  <si>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</si>
  <si>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</si>
  <si>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</si>
  <si>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</si>
  <si>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</si>
  <si>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</si>
  <si>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</si>
  <si>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</si>
  <si>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</si>
  <si>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</si>
  <si>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</si>
  <si>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</si>
  <si>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</si>
  <si>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</si>
  <si>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</si>
  <si>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</si>
  <si>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</si>
  <si>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</si>
  <si>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</si>
  <si>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</si>
  <si>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</si>
  <si>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</si>
  <si>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</si>
  <si>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</si>
  <si>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</si>
  <si>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</si>
  <si>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</si>
  <si>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</si>
  <si>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</si>
  <si>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</si>
  <si>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</si>
  <si>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</si>
  <si>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</si>
  <si>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</si>
  <si>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</si>
  <si>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</si>
  <si>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</si>
  <si>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</si>
  <si>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</si>
  <si>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</si>
  <si>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</si>
  <si>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</si>
  <si>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</si>
  <si>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</si>
  <si>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</si>
  <si>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</si>
  <si>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</si>
  <si>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</si>
  <si>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</si>
  <si>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</si>
  <si>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</si>
  <si>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</si>
  <si>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</si>
  <si>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</si>
  <si>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</si>
  <si>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</si>
  <si>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</si>
  <si>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</si>
  <si>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</si>
  <si>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</si>
  <si>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</si>
  <si>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</si>
  <si>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</si>
  <si>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</si>
  <si>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</si>
  <si>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</si>
  <si>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</si>
  <si>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</si>
  <si>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</si>
  <si>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</si>
  <si>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</si>
  <si>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</si>
  <si>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</si>
  <si>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</si>
  <si>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</si>
  <si>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</si>
  <si>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</si>
  <si>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</si>
  <si>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</si>
  <si>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</si>
  <si>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</si>
  <si>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</si>
  <si>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</si>
  <si>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</si>
  <si>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</si>
  <si>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</si>
  <si>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</si>
  <si>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</si>
  <si>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</si>
  <si>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</si>
  <si>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</si>
  <si>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</si>
  <si>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</si>
  <si>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</si>
  <si>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</si>
  <si>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</si>
  <si>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</si>
  <si>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</si>
  <si>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</si>
  <si>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</si>
  <si>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</si>
  <si>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</si>
  <si>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</si>
  <si>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</si>
  <si>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</si>
  <si>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</si>
  <si>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</si>
  <si>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</si>
  <si>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</si>
  <si>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</si>
  <si>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</si>
  <si>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</si>
  <si>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</si>
  <si>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</si>
  <si>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</si>
  <si>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</si>
  <si>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</si>
  <si>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</si>
  <si>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</si>
  <si>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</si>
  <si>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</si>
  <si>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</si>
  <si>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</si>
  <si>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</si>
  <si>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</si>
  <si>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</si>
  <si>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</si>
  <si>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</si>
  <si>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</si>
  <si>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</si>
  <si>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</si>
  <si>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</si>
  <si>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</si>
  <si>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</si>
  <si>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</si>
  <si>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</si>
  <si>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</si>
  <si>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</si>
  <si>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</si>
  <si>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</si>
  <si>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</si>
  <si>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</si>
  <si>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</si>
  <si>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</si>
  <si>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</si>
  <si>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</si>
  <si>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</si>
  <si>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</si>
  <si>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</si>
  <si>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</si>
  <si>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</si>
  <si>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</si>
  <si>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</si>
  <si>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</si>
  <si>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</si>
  <si>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</si>
  <si>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</si>
  <si>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</si>
  <si>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</si>
  <si>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</si>
  <si>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</si>
  <si>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</si>
  <si>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</si>
  <si>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</si>
  <si>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</si>
  <si>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</si>
  <si>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</si>
  <si>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</si>
  <si>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</si>
  <si>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</si>
  <si>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</si>
  <si>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</si>
  <si>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</si>
  <si>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</si>
  <si>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</si>
  <si>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</si>
  <si>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</si>
  <si>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</si>
  <si>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</si>
  <si>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</si>
  <si>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</si>
  <si>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</si>
  <si>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</si>
  <si>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</si>
  <si>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</si>
  <si>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</si>
  <si>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</si>
  <si>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</si>
  <si>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</si>
  <si>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</si>
  <si>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</si>
  <si>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</si>
  <si>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</si>
  <si>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</si>
  <si>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</si>
  <si>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</si>
  <si>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</si>
  <si>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</si>
  <si>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</si>
  <si>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</si>
  <si>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</si>
  <si>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</si>
  <si>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</si>
  <si>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</si>
  <si>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</si>
  <si>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</si>
  <si>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</si>
  <si>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</si>
  <si>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</si>
  <si>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</si>
  <si>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</si>
  <si>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</si>
  <si>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</si>
  <si>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</si>
  <si>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</si>
  <si>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</si>
  <si>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</si>
  <si>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</si>
  <si>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</si>
  <si>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</si>
  <si>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</si>
  <si>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</si>
  <si>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</si>
  <si>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</si>
  <si>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</si>
  <si>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</si>
  <si>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</si>
  <si>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</si>
  <si>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</si>
  <si>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</si>
  <si>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</si>
  <si>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</si>
  <si>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</si>
  <si>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</si>
  <si>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</si>
  <si>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</si>
  <si>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</si>
  <si>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</si>
  <si>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</si>
  <si>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</si>
  <si>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</si>
  <si>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</si>
  <si>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</si>
  <si>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</si>
  <si>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</si>
  <si>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</si>
  <si>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</si>
  <si>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</si>
  <si>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</si>
  <si>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</si>
  <si>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</si>
  <si>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</si>
  <si>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</si>
  <si>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</si>
  <si>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</si>
  <si>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</si>
  <si>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</si>
  <si>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</si>
  <si>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</si>
  <si>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</si>
  <si>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</si>
  <si>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</si>
  <si>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</si>
  <si>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</si>
  <si>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</si>
  <si>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</si>
  <si>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</si>
  <si>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</si>
  <si>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</si>
  <si>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</si>
  <si>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</si>
  <si>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</si>
  <si>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</si>
  <si>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</si>
  <si>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</si>
  <si>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</si>
  <si>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</si>
  <si>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</si>
  <si>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</si>
  <si>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</si>
  <si>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</si>
  <si>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</si>
  <si>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</si>
  <si>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</si>
  <si>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</si>
  <si>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</si>
  <si>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</si>
  <si>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</si>
  <si>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</si>
  <si>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</si>
  <si>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</si>
  <si>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</si>
  <si>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</si>
  <si>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</si>
  <si>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</si>
  <si>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</si>
  <si>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</si>
  <si>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</si>
  <si>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</si>
  <si>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</si>
  <si>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</si>
  <si>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</si>
  <si>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</si>
  <si>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</si>
  <si>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</si>
  <si>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</si>
  <si>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</si>
  <si>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</si>
  <si>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</si>
  <si>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</si>
  <si>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</si>
  <si>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</si>
  <si>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</si>
  <si>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</si>
  <si>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</si>
  <si>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</si>
  <si>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</si>
  <si>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</si>
  <si>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</si>
  <si>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</si>
  <si>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</si>
  <si>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</si>
  <si>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</si>
  <si>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</si>
  <si>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</si>
  <si>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</si>
  <si>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</si>
  <si>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</si>
  <si>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</si>
  <si>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</si>
  <si>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</si>
  <si>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</si>
  <si>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</si>
  <si>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</si>
  <si>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</si>
  <si>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</si>
  <si>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</si>
  <si>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</si>
  <si>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</si>
  <si>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</si>
  <si>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</si>
  <si>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</si>
  <si>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</si>
  <si>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</si>
  <si>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</si>
  <si>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</si>
  <si>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</si>
  <si>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</si>
  <si>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</si>
  <si>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</si>
  <si>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</si>
  <si>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</si>
  <si>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</si>
  <si>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</si>
  <si>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</si>
  <si>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</si>
  <si>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</si>
  <si>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</si>
  <si>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</si>
  <si>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</si>
  <si>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</si>
  <si>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</si>
  <si>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</si>
  <si>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</si>
  <si>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</si>
  <si>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</si>
  <si>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</si>
  <si>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</si>
  <si>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</si>
  <si>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</si>
  <si>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</si>
  <si>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</si>
  <si>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</si>
  <si>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</si>
  <si>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</si>
  <si>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</si>
  <si>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</si>
  <si>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</si>
  <si>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</si>
  <si>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</si>
  <si>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</si>
  <si>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</si>
  <si>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</si>
  <si>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</si>
  <si>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</si>
  <si>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</si>
  <si>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</si>
  <si>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</si>
  <si>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</si>
  <si>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</si>
  <si>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</si>
  <si>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</si>
  <si>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</si>
  <si>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</si>
  <si>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</si>
  <si>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</si>
  <si>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</si>
  <si>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</si>
  <si>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</si>
  <si>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</si>
  <si>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</si>
  <si>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</si>
  <si>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</si>
  <si>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</si>
  <si>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</si>
  <si>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</si>
  <si>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</si>
  <si>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</si>
  <si>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</si>
  <si>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</si>
  <si>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</si>
  <si>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</si>
  <si>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</si>
  <si>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</si>
  <si>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</si>
  <si>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</si>
  <si>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</si>
  <si>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</si>
  <si>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</si>
  <si>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</si>
  <si>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</si>
  <si>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</si>
  <si>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</si>
  <si>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</si>
  <si>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</si>
  <si>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</si>
  <si>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</si>
  <si>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</si>
  <si>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</si>
  <si>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</si>
  <si>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</si>
  <si>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</si>
  <si>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</si>
  <si>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</si>
  <si>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</si>
  <si>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</si>
  <si>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</si>
  <si>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</si>
  <si>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</si>
  <si>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</si>
  <si>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</si>
  <si>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</si>
  <si>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</si>
  <si>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</si>
  <si>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</si>
  <si>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</si>
  <si>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</si>
  <si>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</si>
  <si>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</si>
  <si>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</si>
  <si>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</si>
  <si>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</si>
  <si>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</si>
  <si>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</si>
  <si>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</si>
  <si>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</si>
  <si>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</si>
  <si>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</si>
  <si>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</si>
  <si>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</si>
  <si>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</si>
  <si>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</si>
  <si>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</si>
  <si>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</si>
  <si>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</si>
  <si>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</si>
  <si>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</si>
  <si>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</si>
  <si>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</si>
  <si>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</si>
  <si>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</si>
  <si>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</si>
  <si>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</si>
  <si>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</si>
  <si>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</si>
  <si>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</si>
  <si>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</si>
  <si>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</si>
  <si>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</si>
  <si>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</si>
  <si>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</si>
  <si>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</si>
  <si>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</si>
  <si>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</si>
  <si>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</si>
  <si>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</si>
  <si>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</si>
  <si>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</si>
  <si>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</si>
  <si>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</si>
  <si>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</si>
  <si>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</si>
  <si>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</si>
  <si>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</si>
  <si>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</si>
  <si>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</si>
  <si>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</si>
  <si>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</si>
  <si>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</si>
  <si>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</si>
  <si>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</si>
  <si>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</si>
  <si>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</si>
  <si>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</si>
  <si>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</si>
  <si>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</si>
  <si>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</si>
  <si>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</si>
  <si>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</si>
  <si>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</si>
  <si>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</si>
  <si>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</si>
  <si>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</si>
  <si>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</si>
  <si>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</si>
  <si>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</si>
  <si>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</si>
  <si>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</si>
  <si>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</si>
  <si>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</si>
  <si>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</si>
  <si>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</si>
  <si>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</si>
  <si>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</si>
  <si>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</si>
  <si>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</si>
  <si>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</si>
  <si>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</si>
  <si>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</si>
  <si>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</si>
  <si>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</si>
  <si>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</si>
  <si>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</si>
  <si>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</si>
  <si>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</si>
  <si>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</si>
  <si>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</si>
  <si>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</si>
  <si>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</si>
  <si>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</si>
  <si>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</si>
  <si>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</si>
  <si>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</si>
  <si>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</si>
  <si>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</si>
  <si>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</si>
  <si>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</si>
  <si>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</si>
  <si>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</si>
  <si>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</si>
  <si>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</si>
  <si>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</si>
  <si>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</si>
  <si>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</si>
  <si>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</si>
  <si>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</si>
  <si>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</si>
  <si>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</si>
  <si>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</si>
  <si>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</si>
  <si>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</si>
  <si>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</si>
  <si>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</si>
  <si>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</si>
  <si>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</si>
  <si>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</si>
  <si>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</si>
  <si>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</si>
  <si>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</si>
  <si>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</si>
  <si>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</si>
  <si>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</si>
  <si>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</si>
  <si>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</si>
  <si>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</si>
  <si>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</si>
  <si>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</si>
  <si>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</si>
  <si>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</si>
  <si>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</si>
  <si>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</si>
  <si>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</si>
  <si>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</si>
  <si>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</si>
  <si>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</si>
  <si>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</si>
  <si>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</si>
  <si>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</si>
  <si>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</si>
  <si>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</si>
  <si>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</si>
  <si>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</si>
  <si>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</si>
  <si>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</si>
  <si>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</si>
  <si>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</si>
  <si>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</si>
  <si>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</si>
  <si>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</si>
  <si>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</si>
  <si>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</si>
  <si>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</si>
  <si>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</si>
  <si>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</si>
  <si>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</si>
  <si>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</si>
  <si>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</si>
  <si>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</si>
  <si>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</si>
  <si>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</si>
  <si>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</si>
  <si>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</si>
  <si>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</si>
  <si>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</si>
  <si>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</si>
  <si>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</si>
  <si>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</si>
  <si>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</si>
  <si>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</si>
  <si>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</si>
  <si>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</si>
  <si>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</si>
  <si>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</si>
  <si>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</si>
  <si>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</si>
  <si>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</si>
  <si>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</si>
  <si>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</si>
  <si>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</si>
  <si>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</si>
  <si>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</si>
  <si>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</si>
  <si>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</si>
  <si>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</si>
  <si>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</si>
  <si>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</si>
  <si>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</si>
  <si>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</si>
  <si>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</si>
  <si>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</si>
  <si>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</si>
  <si>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</si>
  <si>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</si>
  <si>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</si>
  <si>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</si>
  <si>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</si>
  <si>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</si>
  <si>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</si>
  <si>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</si>
  <si>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</si>
  <si>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</si>
  <si>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</si>
  <si>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</si>
  <si>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</si>
  <si>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</si>
  <si>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</si>
  <si>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</si>
  <si>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</si>
  <si>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</si>
  <si>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</si>
  <si>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</si>
  <si>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</si>
  <si>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</si>
  <si>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</si>
  <si>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</si>
  <si>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</si>
  <si>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</si>
  <si>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</si>
  <si>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</si>
  <si>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</si>
  <si>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</si>
  <si>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</si>
  <si>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</si>
  <si>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</si>
  <si>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</si>
  <si>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</si>
  <si>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</si>
  <si>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</si>
  <si>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</si>
  <si>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</si>
  <si>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</si>
  <si>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</si>
  <si>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</si>
  <si>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</si>
  <si>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</si>
  <si>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</si>
  <si>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</si>
  <si>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</si>
  <si>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</si>
  <si>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</si>
  <si>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</si>
  <si>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</si>
  <si>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</si>
  <si>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</si>
  <si>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</si>
  <si>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</si>
  <si>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</si>
  <si>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</si>
  <si>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</si>
  <si>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</si>
  <si>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</si>
  <si>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</si>
  <si>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</si>
  <si>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</si>
  <si>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</si>
  <si>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</si>
  <si>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</si>
  <si>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</si>
  <si>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</si>
  <si>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</si>
  <si>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</si>
  <si>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</si>
  <si>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</si>
  <si>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</si>
  <si>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</si>
  <si>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</si>
  <si>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</si>
  <si>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</si>
  <si>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</si>
  <si>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</si>
  <si>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</si>
  <si>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</si>
  <si>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</si>
  <si>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</si>
  <si>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</si>
  <si>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</si>
  <si>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</si>
  <si>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</si>
  <si>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</si>
  <si>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</si>
  <si>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</si>
  <si>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</si>
  <si>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</si>
  <si>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</si>
  <si>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</si>
  <si>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</si>
  <si>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</si>
  <si>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</si>
  <si>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</si>
  <si>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</si>
  <si>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</si>
  <si>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</si>
  <si>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</si>
  <si>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</si>
  <si>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</si>
  <si>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</si>
  <si>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</si>
  <si>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</si>
  <si>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</si>
  <si>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</si>
  <si>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</si>
  <si>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</si>
  <si>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</si>
  <si>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</si>
  <si>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</si>
  <si>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</si>
  <si>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</si>
  <si>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</si>
  <si>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</si>
  <si>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</si>
  <si>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</si>
  <si>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</si>
  <si>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</si>
  <si>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</si>
  <si>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</si>
  <si>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</si>
  <si>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</si>
  <si>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</si>
  <si>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</si>
  <si>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</si>
  <si>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</si>
  <si>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</si>
  <si>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</si>
  <si>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</si>
  <si>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</si>
  <si>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</si>
  <si>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</si>
  <si>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</si>
  <si>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</si>
  <si>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</si>
  <si>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</si>
  <si>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</si>
  <si>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</si>
  <si>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</si>
  <si>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</si>
  <si>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</si>
  <si>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</si>
  <si>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</si>
  <si>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</si>
  <si>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</si>
  <si>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</si>
  <si>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</si>
  <si>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</si>
  <si>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</si>
  <si>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</si>
  <si>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</si>
  <si>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</si>
  <si>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</si>
  <si>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</si>
  <si>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</si>
  <si>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</si>
  <si>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</si>
  <si>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</si>
  <si>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</si>
  <si>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</si>
  <si>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</si>
  <si>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</si>
  <si>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</si>
  <si>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</si>
  <si>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</si>
  <si>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</si>
  <si>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</si>
  <si>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</si>
  <si>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</si>
  <si>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</si>
  <si>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</si>
  <si>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</si>
  <si>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</si>
  <si>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</si>
  <si>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</si>
  <si>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</si>
  <si>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</si>
  <si>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</si>
  <si>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</si>
  <si>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</si>
  <si>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</si>
  <si>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</si>
  <si>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</si>
  <si>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</si>
  <si>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</si>
  <si>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</si>
  <si>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</si>
  <si>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</si>
  <si>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</si>
  <si>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</si>
  <si>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</si>
  <si>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</si>
  <si>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</si>
  <si>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</si>
  <si>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</si>
  <si>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</si>
  <si>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</si>
  <si>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</si>
  <si>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</si>
  <si>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</si>
  <si>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</si>
  <si>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</si>
  <si>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</si>
  <si>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</si>
  <si>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</si>
  <si>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</si>
  <si>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</si>
  <si>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</si>
  <si>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</si>
  <si>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</si>
  <si>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</si>
  <si>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</si>
  <si>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</si>
  <si>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</si>
  <si>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</si>
  <si>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</si>
  <si>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</si>
  <si>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</si>
  <si>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</si>
  <si>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</si>
  <si>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</si>
  <si>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</si>
  <si>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</si>
  <si>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</si>
  <si>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</si>
  <si>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</si>
  <si>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</si>
  <si>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</si>
  <si>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</si>
  <si>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</si>
  <si>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</si>
  <si>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</si>
  <si>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</si>
  <si>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</si>
  <si>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</si>
  <si>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</si>
  <si>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</si>
  <si>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</si>
  <si>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</si>
  <si>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</si>
  <si>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</si>
  <si>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</si>
  <si>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</si>
  <si>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</si>
  <si>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</si>
  <si>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</si>
  <si>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</si>
  <si>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</si>
  <si>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</si>
  <si>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</si>
  <si>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</si>
  <si>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</si>
  <si>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</si>
  <si>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</si>
  <si>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</si>
  <si>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</si>
  <si>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</si>
  <si>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</si>
  <si>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</si>
  <si>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</si>
  <si>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</si>
  <si>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</si>
  <si>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</si>
  <si>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</si>
  <si>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</si>
  <si>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</si>
  <si>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</si>
  <si>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</si>
  <si>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</si>
  <si>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</si>
  <si>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</si>
  <si>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</si>
  <si>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</si>
  <si>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</si>
  <si>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</si>
  <si>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</si>
  <si>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</si>
  <si>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</si>
  <si>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</si>
  <si>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</si>
  <si>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</si>
  <si>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</si>
  <si>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</si>
  <si>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</si>
  <si>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</si>
  <si>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</si>
  <si>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</si>
  <si>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</si>
  <si>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</si>
  <si>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</si>
  <si>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</si>
  <si>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</si>
  <si>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</si>
  <si>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</si>
  <si>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</si>
  <si>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</si>
  <si>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</si>
  <si>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</si>
  <si>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</si>
  <si>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</si>
  <si>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</si>
  <si>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</si>
  <si>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</si>
  <si>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</si>
  <si>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</si>
  <si>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</si>
  <si>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</si>
  <si>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</si>
  <si>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</si>
  <si>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</si>
  <si>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</si>
  <si>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</si>
  <si>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</si>
  <si>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</si>
  <si>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</si>
  <si>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</si>
  <si>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</si>
  <si>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</si>
  <si>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</si>
  <si>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</si>
  <si>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</si>
  <si>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</si>
  <si>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</si>
  <si>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</si>
  <si>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</si>
  <si>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</si>
  <si>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</si>
  <si>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</si>
  <si>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</si>
  <si>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</si>
  <si>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</si>
  <si>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</si>
  <si>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</si>
  <si>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</si>
  <si>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</si>
  <si>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</si>
  <si>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</si>
  <si>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</si>
  <si>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</si>
  <si>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</si>
  <si>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</si>
  <si>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</si>
  <si>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</si>
  <si>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</si>
  <si>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</si>
  <si>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</si>
  <si>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</si>
  <si>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</si>
  <si>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</si>
  <si>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</si>
  <si>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</si>
  <si>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</si>
  <si>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</si>
  <si>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</si>
  <si>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</si>
  <si>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</si>
  <si>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</si>
  <si>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</si>
  <si>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</si>
  <si>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</si>
  <si>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</si>
  <si>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</si>
  <si>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</si>
  <si>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</si>
  <si>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</si>
  <si>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</si>
  <si>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</si>
  <si>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</si>
  <si>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</si>
  <si>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</si>
  <si>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</si>
  <si>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</si>
  <si>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</si>
  <si>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</si>
  <si>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</si>
  <si>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</si>
  <si>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</si>
  <si>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</si>
  <si>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</si>
  <si>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</si>
  <si>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</si>
  <si>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</si>
  <si>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</si>
  <si>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</si>
  <si>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</si>
  <si>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</si>
  <si>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</si>
  <si>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</si>
  <si>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</si>
  <si>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</si>
  <si>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</si>
  <si>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</si>
  <si>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</si>
  <si>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</si>
  <si>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</si>
  <si>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</si>
  <si>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</si>
  <si>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</si>
  <si>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</si>
  <si>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</si>
  <si>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</si>
  <si>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</si>
  <si>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</si>
  <si>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</si>
  <si>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</si>
  <si>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</si>
  <si>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</si>
  <si>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</si>
  <si>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</si>
  <si>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</si>
  <si>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</si>
  <si>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</si>
  <si>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</si>
  <si>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</si>
  <si>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</si>
  <si>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</si>
  <si>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</si>
  <si>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</si>
  <si>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</si>
  <si>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</si>
  <si>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</si>
  <si>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</si>
  <si>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</si>
  <si>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</si>
  <si>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</si>
  <si>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</si>
  <si>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</si>
  <si>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</si>
  <si>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</si>
  <si>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</si>
  <si>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</si>
  <si>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</si>
  <si>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</si>
  <si>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</si>
  <si>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</si>
  <si>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</si>
  <si>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</si>
  <si>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</si>
  <si>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</si>
  <si>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</si>
  <si>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</si>
  <si>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</si>
  <si>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</si>
  <si>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</si>
  <si>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</si>
  <si>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</si>
  <si>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</si>
  <si>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</si>
  <si>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</si>
  <si>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</si>
  <si>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</si>
  <si>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</si>
  <si>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</si>
  <si>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</si>
  <si>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</si>
  <si>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</si>
  <si>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</si>
  <si>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</si>
  <si>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</si>
  <si>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</si>
  <si>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</si>
  <si>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</si>
  <si>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</si>
  <si>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</si>
  <si>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</si>
  <si>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</si>
  <si>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</si>
  <si>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</si>
  <si>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</si>
  <si>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</si>
  <si>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</si>
  <si>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</si>
  <si>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</si>
  <si>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</si>
  <si>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</si>
  <si>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</si>
  <si>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</si>
  <si>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</si>
  <si>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</si>
  <si>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</si>
  <si>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</si>
  <si>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</si>
  <si>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</si>
  <si>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</si>
  <si>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</si>
  <si>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</si>
  <si>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</si>
  <si>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</si>
  <si>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</si>
  <si>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</si>
  <si>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</si>
  <si>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</si>
  <si>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</si>
  <si>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</si>
  <si>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</si>
  <si>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</si>
  <si>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</si>
  <si>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</si>
  <si>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</si>
  <si>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</si>
  <si>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</si>
  <si>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</si>
  <si>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</si>
  <si>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</si>
  <si>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</si>
  <si>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</si>
  <si>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</si>
  <si>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</si>
  <si>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</si>
  <si>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</si>
  <si>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</si>
  <si>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</si>
  <si>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</si>
  <si>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</si>
  <si>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</si>
  <si>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</si>
  <si>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</si>
  <si>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</si>
  <si>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</si>
  <si>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</si>
  <si>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</si>
  <si>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</si>
  <si>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</si>
  <si>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</si>
  <si>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</si>
  <si>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</si>
  <si>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</si>
  <si>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</si>
  <si>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</si>
  <si>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</si>
  <si>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</si>
  <si>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</si>
  <si>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</si>
  <si>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</si>
  <si>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</si>
  <si>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</si>
  <si>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</si>
  <si>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</si>
  <si>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</si>
  <si>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</si>
  <si>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</si>
  <si>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</si>
  <si>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</si>
  <si>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</si>
  <si>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</si>
  <si>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</si>
  <si>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</si>
  <si>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</si>
  <si>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</si>
  <si>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</si>
  <si>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</si>
  <si>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</si>
  <si>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</si>
  <si>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</si>
  <si>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</si>
  <si>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</si>
  <si>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</si>
  <si>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</si>
  <si>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</si>
  <si>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</si>
  <si>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</si>
  <si>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</si>
  <si>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</si>
  <si>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</si>
  <si>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</si>
  <si>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</si>
  <si>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</si>
  <si>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</si>
  <si>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</si>
  <si>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</si>
  <si>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</si>
  <si>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</si>
  <si>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</si>
  <si>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</si>
  <si>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</si>
  <si>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</si>
  <si>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</si>
  <si>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</si>
  <si>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</si>
  <si>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</si>
  <si>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</si>
  <si>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</si>
  <si>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</si>
  <si>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</si>
  <si>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</si>
  <si>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</si>
  <si>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</si>
  <si>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</si>
  <si>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</si>
  <si>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</si>
  <si>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</si>
  <si>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</si>
  <si>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</si>
  <si>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</si>
  <si>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</si>
  <si>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</si>
  <si>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</si>
  <si>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</si>
  <si>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</si>
  <si>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</si>
  <si>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</si>
  <si>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</si>
  <si>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</si>
  <si>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</si>
  <si>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</si>
  <si>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</si>
  <si>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</si>
  <si>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</si>
  <si>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</si>
  <si>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</si>
  <si>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</si>
  <si>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</si>
  <si>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</si>
  <si>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</si>
  <si>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</si>
  <si>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</si>
  <si>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</si>
  <si>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</si>
  <si>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</si>
  <si>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</si>
  <si>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</si>
  <si>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</si>
  <si>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</si>
  <si>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</si>
  <si>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</si>
  <si>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</si>
  <si>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</si>
  <si>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</si>
  <si>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</si>
  <si>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</si>
  <si>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</si>
  <si>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</si>
  <si>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</si>
  <si>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</si>
  <si>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</si>
  <si>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</si>
  <si>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</si>
  <si>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</si>
  <si>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</si>
  <si>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</si>
  <si>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</si>
  <si>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</si>
  <si>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</si>
  <si>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</si>
  <si>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</si>
  <si>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</si>
  <si>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</si>
  <si>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</si>
  <si>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</si>
  <si>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</si>
  <si>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</si>
  <si>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</si>
  <si>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</si>
  <si>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</si>
  <si>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</si>
  <si>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</si>
  <si>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</si>
  <si>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</si>
  <si>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</si>
  <si>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</si>
  <si>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</si>
  <si>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</si>
  <si>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</si>
  <si>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</si>
  <si>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</si>
  <si>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</si>
  <si>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</si>
  <si>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</si>
  <si>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</si>
  <si>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</si>
  <si>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</si>
  <si>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</si>
  <si>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</si>
  <si>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</si>
  <si>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</si>
  <si>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</si>
  <si>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</si>
  <si>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</si>
  <si>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</si>
  <si>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</si>
  <si>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</si>
  <si>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</si>
  <si>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</si>
  <si>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</si>
  <si>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</si>
  <si>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</si>
  <si>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</si>
  <si>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</si>
  <si>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</si>
  <si>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</si>
  <si>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</si>
  <si>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</si>
  <si>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</si>
  <si>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</si>
  <si>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</si>
  <si>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</si>
  <si>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</si>
  <si>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</si>
  <si>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</si>
  <si>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</si>
  <si>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</si>
  <si>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</si>
  <si>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</si>
  <si>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</si>
  <si>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</si>
  <si>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</si>
  <si>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</si>
  <si>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</si>
  <si>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</si>
  <si>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</si>
  <si>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</si>
  <si>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</si>
  <si>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</si>
  <si>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</si>
  <si>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</si>
  <si>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</si>
  <si>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</si>
  <si>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</si>
  <si>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</si>
  <si>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</si>
  <si>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</si>
  <si>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</si>
  <si>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</si>
  <si>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</si>
  <si>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</si>
  <si>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</si>
  <si>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</si>
  <si>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</si>
  <si>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</si>
  <si>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</si>
  <si>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</si>
  <si>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</si>
  <si>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</si>
  <si>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</si>
  <si>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</si>
  <si>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</si>
  <si>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</si>
  <si>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</si>
  <si>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</si>
  <si>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</si>
  <si>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</si>
  <si>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</si>
  <si>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</si>
  <si>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</si>
  <si>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</si>
  <si>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</si>
  <si>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</si>
  <si>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</si>
  <si>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</si>
  <si>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</si>
  <si>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</si>
  <si>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</si>
  <si>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</si>
  <si>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</si>
  <si>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</si>
  <si>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</si>
  <si>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</si>
  <si>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</si>
  <si>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</si>
  <si>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</si>
  <si>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</si>
  <si>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</si>
  <si>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</si>
  <si>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</si>
  <si>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</si>
  <si>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</si>
  <si>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</si>
  <si>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</si>
  <si>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</si>
  <si>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</si>
  <si>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</si>
  <si>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</si>
  <si>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</si>
  <si>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</si>
  <si>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</si>
  <si>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</si>
  <si>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</si>
  <si>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</si>
  <si>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</si>
  <si>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</si>
  <si>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</si>
  <si>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</si>
  <si>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</si>
  <si>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</si>
  <si>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</si>
  <si>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</si>
  <si>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</si>
  <si>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</si>
  <si>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</si>
  <si>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</si>
  <si>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</si>
  <si>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</si>
  <si>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</si>
  <si>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</si>
  <si>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</si>
  <si>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</si>
  <si>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</si>
  <si>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</si>
  <si>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</si>
  <si>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</si>
  <si>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</si>
  <si>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</si>
  <si>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</si>
  <si>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</si>
  <si>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</si>
  <si>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</si>
  <si>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</si>
  <si>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</si>
  <si>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</si>
  <si>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</si>
  <si>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</si>
  <si>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</si>
  <si>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</si>
  <si>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</si>
  <si>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</si>
  <si>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</si>
  <si>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</si>
  <si>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</si>
  <si>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</si>
  <si>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</si>
  <si>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</si>
  <si>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</si>
  <si>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</si>
  <si>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</si>
  <si>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</si>
  <si>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</si>
  <si>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</si>
  <si>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</si>
  <si>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</si>
  <si>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</si>
  <si>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</si>
  <si>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</si>
  <si>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</si>
  <si>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</si>
  <si>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</si>
  <si>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</si>
  <si>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</si>
  <si>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</si>
  <si>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</si>
  <si>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</si>
  <si>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</si>
  <si>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</si>
  <si>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</si>
  <si>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</si>
  <si>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</si>
  <si>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</si>
  <si>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</si>
  <si>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</si>
  <si>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</si>
  <si>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</si>
  <si>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</si>
  <si>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</si>
  <si>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</si>
  <si>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</si>
  <si>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</si>
  <si>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</si>
  <si>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</si>
  <si>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</si>
  <si>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</si>
  <si>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</si>
  <si>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</si>
  <si>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</si>
  <si>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</si>
  <si>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</si>
  <si>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</si>
  <si>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</si>
  <si>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</si>
  <si>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</si>
  <si>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</si>
  <si>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</si>
  <si>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</si>
  <si>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</si>
  <si>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</si>
  <si>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</si>
  <si>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</si>
  <si>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</si>
  <si>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</si>
  <si>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</si>
  <si>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</si>
  <si>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</si>
  <si>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</si>
  <si>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</si>
  <si>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</si>
  <si>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</si>
  <si>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</si>
  <si>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</si>
  <si>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</si>
  <si>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</si>
  <si>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</si>
  <si>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</si>
  <si>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</si>
  <si>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</si>
  <si>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</si>
  <si>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</si>
  <si>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</si>
  <si>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</si>
  <si>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</si>
  <si>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</si>
  <si>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</si>
  <si>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</si>
  <si>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</si>
  <si>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</si>
  <si>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</si>
  <si>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</si>
  <si>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</si>
  <si>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</si>
  <si>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</si>
  <si>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</si>
  <si>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</si>
  <si>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</si>
  <si>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</si>
  <si>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</si>
  <si>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</si>
  <si>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</si>
  <si>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</si>
  <si>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</si>
  <si>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</si>
  <si>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</si>
  <si>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</si>
  <si>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</si>
  <si>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</si>
  <si>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</si>
  <si>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</si>
  <si>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</si>
  <si>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</si>
  <si>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</si>
  <si>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</si>
  <si>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</si>
  <si>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</si>
  <si>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</si>
  <si>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</si>
  <si>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</si>
  <si>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</si>
  <si>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</si>
  <si>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</si>
  <si>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</si>
  <si>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</si>
  <si>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</si>
  <si>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</si>
  <si>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</si>
  <si>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</si>
  <si>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</si>
  <si>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</si>
  <si>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</si>
  <si>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</si>
  <si>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</si>
  <si>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</si>
  <si>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</si>
  <si>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</si>
  <si>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</si>
  <si>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</si>
  <si>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</si>
  <si>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</si>
  <si>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</si>
  <si>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</si>
  <si>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</si>
  <si>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</si>
  <si>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</si>
  <si>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</si>
  <si>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</si>
  <si>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</si>
  <si>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</si>
  <si>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</si>
  <si>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</si>
  <si>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</si>
  <si>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</si>
  <si>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</si>
  <si>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</si>
  <si>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</si>
  <si>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</si>
  <si>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</si>
  <si>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</si>
  <si>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</si>
  <si>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</si>
  <si>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</si>
  <si>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</si>
  <si>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</si>
  <si>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</si>
  <si>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</si>
  <si>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</si>
  <si>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</si>
  <si>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</si>
  <si>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</si>
  <si>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</si>
  <si>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</si>
  <si>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</si>
  <si>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</si>
  <si>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</si>
  <si>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</si>
  <si>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</si>
  <si>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</si>
  <si>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</si>
  <si>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</si>
  <si>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</si>
  <si>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</si>
  <si>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</si>
  <si>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</si>
  <si>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</si>
  <si>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</si>
  <si>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</si>
  <si>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</si>
  <si>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</si>
  <si>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</si>
  <si>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</si>
  <si>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</si>
  <si>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</si>
  <si>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</si>
  <si>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</si>
  <si>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</si>
  <si>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</si>
  <si>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</si>
  <si>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</si>
  <si>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</si>
  <si>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</si>
  <si>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</si>
  <si>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</si>
  <si>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</si>
  <si>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</si>
  <si>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</si>
  <si>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</si>
  <si>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</si>
  <si>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</si>
  <si>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</si>
  <si>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</si>
  <si>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</si>
  <si>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</si>
  <si>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</si>
  <si>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</si>
  <si>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</si>
  <si>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</si>
  <si>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</si>
  <si>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</si>
  <si>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</si>
  <si>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</si>
  <si>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</si>
  <si>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</si>
  <si>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</si>
  <si>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</si>
  <si>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</si>
  <si>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</si>
  <si>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</si>
  <si>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</si>
  <si>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</si>
  <si>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</si>
  <si>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</si>
  <si>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</si>
  <si>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</si>
  <si>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</si>
  <si>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</si>
  <si>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</si>
  <si>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</si>
  <si>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</si>
  <si>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</si>
  <si>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</si>
  <si>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</si>
  <si>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</si>
  <si>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</si>
  <si>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</si>
  <si>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</si>
  <si>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</si>
  <si>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</si>
  <si>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</si>
  <si>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</si>
  <si>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</si>
  <si>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</si>
  <si>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</si>
  <si>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</si>
  <si>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</si>
  <si>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</si>
  <si>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</si>
  <si>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</si>
  <si>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</si>
  <si>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</si>
  <si>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</si>
  <si>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</si>
  <si>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</si>
  <si>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</si>
  <si>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</si>
  <si>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</si>
  <si>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</si>
  <si>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</si>
  <si>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</si>
  <si>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</si>
  <si>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</si>
  <si>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</si>
  <si>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</si>
  <si>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</si>
  <si>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</si>
  <si>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</si>
  <si>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</si>
  <si>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</si>
  <si>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</si>
  <si>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</si>
  <si>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</si>
  <si>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</si>
  <si>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</si>
  <si>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</si>
  <si>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</si>
  <si>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</si>
  <si>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</si>
  <si>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</si>
  <si>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</si>
  <si>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</si>
  <si>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</si>
  <si>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</si>
  <si>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</si>
  <si>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</si>
  <si>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</si>
  <si>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</si>
  <si>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</si>
  <si>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</si>
  <si>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</si>
  <si>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</si>
  <si>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</si>
  <si>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</si>
  <si>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</si>
  <si>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</si>
  <si>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</si>
  <si>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</si>
  <si>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</si>
  <si>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</si>
  <si>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</si>
  <si>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</si>
  <si>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</si>
  <si>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</si>
  <si>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</si>
  <si>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</si>
  <si>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</si>
  <si>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</si>
  <si>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</si>
  <si>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</si>
  <si>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</si>
  <si>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</si>
  <si>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</si>
  <si>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</si>
  <si>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</si>
  <si>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</si>
  <si>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</si>
  <si>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</si>
  <si>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</si>
  <si>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</si>
  <si>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</si>
  <si>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</si>
  <si>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</si>
  <si>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</si>
  <si>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</si>
  <si>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</si>
  <si>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</si>
  <si>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</si>
  <si>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</si>
  <si>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</si>
  <si>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</si>
  <si>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</si>
  <si>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</si>
  <si>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</si>
  <si>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</si>
  <si>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</si>
  <si>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</si>
  <si>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</si>
  <si>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</si>
  <si>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</si>
  <si>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</si>
  <si>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</si>
  <si>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</si>
  <si>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</si>
  <si>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</si>
  <si>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</si>
  <si>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</si>
  <si>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</si>
  <si>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</si>
  <si>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</si>
  <si>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</si>
  <si>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</si>
  <si>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</si>
  <si>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</si>
  <si>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</si>
  <si>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</si>
  <si>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</si>
  <si>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</si>
  <si>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</si>
  <si>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</si>
  <si>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</si>
  <si>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</si>
  <si>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</si>
  <si>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</si>
  <si>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</si>
  <si>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</si>
  <si>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</si>
  <si>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</si>
  <si>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</si>
  <si>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</si>
  <si>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</si>
  <si>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</si>
  <si>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</si>
  <si>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</si>
  <si>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</si>
  <si>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</si>
  <si>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</si>
  <si>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</si>
  <si>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</si>
  <si>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</si>
  <si>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</si>
  <si>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</si>
  <si>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</si>
  <si>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</si>
  <si>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</si>
  <si>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</si>
  <si>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</si>
  <si>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</si>
  <si>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</si>
  <si>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</si>
  <si>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</si>
  <si>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</si>
  <si>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</si>
  <si>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</si>
  <si>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</si>
  <si>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</si>
  <si>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</si>
  <si>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</si>
  <si>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</si>
  <si>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</si>
  <si>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</si>
  <si>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</si>
  <si>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</si>
  <si>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</si>
  <si>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</si>
  <si>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</si>
  <si>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</si>
  <si>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</si>
  <si>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</si>
  <si>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</si>
  <si>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</si>
  <si>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</si>
  <si>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</si>
  <si>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</si>
  <si>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</si>
  <si>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</si>
  <si>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</si>
  <si>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</si>
  <si>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</si>
  <si>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</si>
  <si>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</si>
  <si>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</si>
  <si>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</si>
  <si>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</si>
  <si>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</si>
  <si>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</si>
  <si>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</si>
  <si>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</si>
  <si>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</si>
  <si>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</si>
  <si>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</si>
  <si>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</si>
  <si>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</si>
  <si>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</si>
  <si>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</si>
  <si>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</si>
  <si>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</si>
  <si>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</si>
  <si>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</si>
  <si>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</si>
  <si>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</si>
  <si>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</si>
  <si>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</si>
  <si>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</si>
  <si>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</si>
  <si>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</si>
  <si>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</si>
  <si>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</si>
  <si>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</si>
  <si>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</si>
  <si>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</si>
  <si>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</si>
  <si>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</si>
  <si>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</si>
  <si>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</si>
  <si>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</si>
  <si>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</si>
  <si>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</si>
  <si>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</si>
  <si>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</si>
  <si>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</si>
  <si>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</si>
  <si>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</si>
  <si>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</si>
  <si>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</si>
  <si>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</si>
  <si>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</si>
  <si>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</si>
  <si>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</si>
  <si>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</si>
  <si>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</si>
  <si>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</si>
  <si>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</si>
  <si>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</si>
  <si>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</si>
  <si>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</si>
  <si>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</si>
  <si>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</si>
  <si>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</si>
  <si>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</si>
  <si>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</si>
  <si>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</si>
  <si>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</si>
  <si>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</si>
  <si>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</si>
  <si>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</si>
  <si>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</si>
  <si>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</si>
  <si>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</si>
  <si>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</si>
  <si>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</si>
  <si>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</si>
  <si>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</si>
  <si>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</si>
  <si>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</si>
  <si>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</si>
  <si>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</si>
  <si>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</si>
  <si>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</si>
  <si>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</si>
  <si>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</si>
  <si>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</si>
  <si>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</si>
  <si>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</si>
  <si>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</si>
  <si>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</si>
  <si>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</si>
  <si>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</si>
  <si>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</si>
  <si>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</si>
  <si>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</si>
  <si>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</si>
  <si>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</si>
  <si>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</si>
  <si>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</si>
  <si>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</si>
  <si>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</si>
  <si>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</si>
  <si>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</si>
  <si>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</si>
  <si>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</si>
  <si>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</si>
  <si>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</si>
  <si>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</si>
  <si>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</si>
  <si>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</si>
  <si>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</si>
  <si>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</si>
  <si>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</si>
  <si>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</si>
  <si>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</si>
  <si>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</si>
  <si>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</si>
  <si>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</si>
  <si>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</si>
  <si>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</si>
  <si>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</si>
  <si>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</si>
  <si>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</si>
  <si>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</si>
  <si>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</si>
  <si>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</si>
  <si>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</si>
  <si>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</si>
  <si>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</si>
  <si>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</si>
  <si>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</si>
  <si>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</si>
  <si>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</si>
  <si>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</si>
  <si>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</si>
  <si>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</si>
  <si>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</si>
  <si>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</si>
  <si>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</si>
  <si>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</si>
  <si>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</si>
  <si>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</si>
  <si>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</si>
  <si>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</si>
  <si>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</si>
  <si>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</si>
  <si>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</si>
  <si>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</si>
  <si>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</si>
  <si>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</si>
  <si>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</si>
  <si>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</si>
  <si>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</si>
  <si>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</si>
  <si>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</si>
  <si>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</si>
  <si>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</si>
  <si>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</si>
  <si>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</si>
  <si>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</si>
  <si>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</si>
  <si>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</si>
  <si>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</si>
  <si>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</si>
  <si>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</si>
  <si>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</si>
  <si>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</si>
  <si>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</si>
  <si>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</si>
  <si>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</si>
  <si>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</si>
  <si>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</si>
  <si>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</si>
  <si>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</si>
  <si>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</si>
  <si>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</si>
  <si>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</si>
  <si>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</si>
  <si>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</si>
  <si>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</si>
  <si>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</si>
  <si>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</si>
  <si>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</si>
  <si>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</si>
  <si>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</si>
  <si>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</si>
  <si>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</si>
  <si>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</si>
  <si>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</si>
  <si>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</si>
  <si>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</si>
  <si>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</si>
  <si>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</si>
  <si>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</si>
  <si>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</si>
  <si>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</si>
  <si>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</si>
  <si>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</si>
  <si>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</si>
  <si>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</si>
  <si>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</si>
  <si>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</si>
  <si>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</si>
  <si>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</si>
  <si>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</si>
  <si>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</si>
  <si>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</si>
  <si>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</si>
  <si>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</si>
  <si>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</si>
  <si>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</si>
  <si>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</si>
  <si>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</si>
  <si>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</si>
  <si>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</si>
  <si>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</si>
  <si>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</si>
  <si>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</si>
  <si>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</si>
  <si>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</si>
  <si>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</si>
  <si>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</si>
  <si>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</si>
  <si>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</si>
  <si>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</si>
  <si>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</si>
  <si>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</si>
  <si>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</si>
  <si>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</si>
  <si>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</si>
  <si>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</si>
  <si>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</si>
  <si>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</si>
  <si>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</si>
  <si>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</si>
  <si>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</si>
  <si>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</si>
  <si>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</si>
  <si>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</si>
  <si>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</si>
  <si>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</si>
  <si>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</si>
  <si>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</si>
  <si>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</si>
  <si>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</si>
  <si>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</si>
  <si>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</si>
  <si>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</si>
  <si>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</si>
  <si>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</si>
  <si>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</si>
  <si>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</si>
  <si>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</si>
  <si>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</si>
  <si>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</si>
  <si>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</si>
  <si>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</si>
  <si>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</si>
  <si>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</si>
  <si>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</si>
  <si>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</si>
  <si>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</si>
  <si>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</si>
  <si>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</si>
  <si>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</si>
  <si>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</si>
  <si>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</si>
  <si>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</si>
  <si>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</si>
  <si>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</si>
  <si>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</si>
  <si>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</si>
  <si>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</si>
  <si>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</si>
  <si>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</si>
  <si>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</si>
  <si>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</si>
  <si>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</si>
  <si>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</si>
  <si>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</si>
  <si>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</si>
  <si>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</si>
  <si>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</si>
  <si>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</si>
  <si>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</si>
  <si>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</si>
  <si>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</si>
  <si>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</si>
  <si>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</si>
  <si>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</si>
  <si>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</si>
  <si>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</si>
  <si>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</si>
  <si>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</si>
  <si>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</si>
  <si>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</si>
  <si>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</si>
  <si>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</si>
  <si>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</si>
  <si>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</si>
  <si>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</si>
  <si>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</si>
  <si>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</si>
  <si>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</si>
  <si>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</si>
  <si>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</si>
  <si>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</si>
  <si>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</si>
  <si>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</si>
  <si>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</si>
  <si>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</si>
  <si>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</si>
  <si>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</si>
  <si>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</si>
  <si>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</si>
  <si>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</si>
  <si>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</si>
  <si>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</si>
  <si>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</si>
  <si>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</si>
  <si>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</si>
  <si>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</si>
  <si>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</si>
  <si>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</si>
  <si>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</si>
  <si>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</si>
  <si>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</si>
  <si>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</si>
  <si>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</si>
  <si>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</si>
  <si>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</si>
  <si>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</si>
  <si>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</si>
  <si>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</si>
  <si>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</si>
  <si>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</si>
  <si>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</si>
  <si>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</si>
  <si>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</si>
  <si>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</si>
  <si>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</si>
  <si>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</si>
  <si>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</si>
  <si>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</si>
  <si>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</si>
  <si>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</si>
  <si>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</si>
  <si>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</si>
  <si>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</si>
  <si>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</si>
  <si>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</si>
  <si>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</si>
  <si>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</si>
  <si>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</si>
  <si>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</si>
  <si>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</si>
  <si>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</si>
  <si>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</si>
  <si>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</si>
  <si>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</si>
  <si>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</si>
  <si>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</si>
  <si>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</si>
  <si>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</si>
  <si>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</si>
  <si>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</si>
  <si>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</si>
  <si>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</si>
  <si>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</si>
  <si>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</si>
  <si>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</si>
  <si>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</si>
  <si>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</si>
  <si>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</si>
  <si>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</si>
  <si>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</si>
  <si>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</si>
  <si>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</si>
  <si>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</si>
  <si>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</si>
  <si>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</si>
  <si>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</si>
  <si>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</si>
  <si>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</si>
  <si>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</si>
  <si>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</si>
  <si>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</si>
  <si>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</si>
  <si>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</si>
  <si>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</si>
  <si>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</si>
  <si>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</si>
  <si>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</si>
  <si>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</si>
  <si>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</si>
  <si>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</si>
  <si>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</si>
  <si>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</si>
  <si>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</si>
  <si>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</si>
  <si>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</si>
  <si>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</si>
  <si>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</si>
  <si>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</si>
  <si>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</si>
  <si>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</si>
  <si>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</si>
  <si>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</si>
  <si>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</si>
  <si>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</si>
  <si>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</si>
  <si>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</si>
  <si>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</si>
  <si>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</si>
  <si>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</si>
  <si>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</si>
  <si>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</si>
  <si>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</si>
  <si>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</si>
  <si>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</si>
  <si>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</si>
  <si>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</si>
  <si>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</si>
  <si>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</si>
  <si>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</si>
  <si>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</si>
  <si>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</si>
  <si>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</si>
  <si>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</si>
  <si>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</si>
  <si>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</si>
  <si>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</si>
  <si>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</si>
  <si>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</si>
  <si>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</si>
  <si>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</si>
  <si>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</si>
  <si>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</si>
  <si>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</si>
  <si>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</si>
  <si>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</si>
  <si>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</si>
  <si>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</si>
  <si>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</si>
  <si>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</si>
  <si>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</si>
  <si>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</si>
  <si>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</si>
  <si>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</si>
  <si>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</si>
  <si>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</si>
  <si>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</si>
  <si>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</si>
  <si>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</si>
  <si>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</si>
  <si>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</si>
  <si>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</si>
  <si>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</si>
  <si>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</si>
  <si>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</si>
  <si>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</si>
  <si>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</si>
  <si>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</si>
  <si>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</si>
  <si>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</si>
  <si>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</si>
  <si>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</si>
  <si>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</si>
  <si>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</si>
  <si>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</si>
  <si>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</si>
  <si>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</si>
  <si>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</si>
  <si>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</si>
  <si>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</si>
  <si>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</si>
  <si>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</si>
  <si>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</si>
  <si>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</si>
  <si>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</si>
  <si>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</si>
  <si>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</si>
  <si>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</si>
  <si>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</si>
  <si>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</si>
  <si>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</si>
  <si>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</si>
  <si>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</si>
  <si>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</si>
  <si>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</si>
  <si>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</si>
  <si>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</si>
  <si>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</si>
  <si>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</si>
  <si>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</si>
  <si>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</si>
  <si>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</si>
  <si>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</si>
  <si>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</si>
  <si>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</si>
  <si>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</si>
  <si>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</si>
  <si>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</si>
  <si>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</si>
  <si>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</si>
  <si>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</si>
  <si>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</si>
  <si>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</si>
  <si>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</si>
  <si>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</si>
  <si>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</si>
  <si>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</si>
  <si>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</si>
  <si>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</si>
  <si>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</si>
  <si>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</si>
  <si>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</si>
  <si>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</si>
  <si>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</si>
  <si>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</si>
  <si>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</si>
  <si>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</si>
  <si>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</si>
  <si>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</si>
  <si>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</si>
  <si>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</si>
  <si>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</si>
  <si>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</si>
  <si>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</si>
  <si>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</si>
  <si>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</si>
  <si>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</si>
  <si>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</si>
  <si>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</si>
  <si>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</si>
  <si>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</si>
  <si>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</si>
  <si>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</si>
  <si>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</si>
  <si>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</si>
  <si>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</si>
  <si>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</si>
  <si>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</si>
  <si>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</si>
  <si>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</si>
  <si>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</si>
  <si>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</si>
  <si>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</si>
  <si>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</si>
  <si>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</si>
  <si>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</si>
  <si>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</si>
  <si>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</si>
  <si>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</si>
  <si>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</si>
  <si>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</si>
  <si>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</si>
  <si>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</si>
  <si>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</si>
  <si>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</si>
  <si>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</si>
  <si>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</si>
  <si>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</si>
  <si>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</si>
  <si>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</si>
  <si>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</si>
  <si>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</si>
  <si>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</si>
  <si>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</si>
  <si>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</si>
  <si>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</si>
  <si>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</si>
  <si>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</si>
  <si>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</si>
  <si>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</si>
  <si>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</si>
  <si>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</si>
  <si>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</si>
  <si>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</si>
  <si>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</si>
  <si>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</si>
  <si>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</si>
  <si>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</si>
  <si>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</si>
  <si>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</si>
  <si>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</si>
  <si>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</si>
  <si>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</si>
  <si>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</si>
  <si>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</si>
  <si>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</si>
  <si>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</si>
  <si>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</si>
  <si>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</si>
  <si>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</si>
  <si>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</si>
  <si>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</si>
  <si>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</si>
  <si>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</si>
  <si>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</si>
  <si>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</si>
  <si>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</si>
  <si>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</si>
  <si>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</si>
  <si>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</si>
  <si>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</si>
  <si>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</si>
  <si>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</si>
  <si>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</si>
  <si>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</si>
  <si>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</si>
  <si>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</si>
  <si>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</si>
  <si>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</si>
  <si>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</si>
  <si>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</si>
  <si>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</si>
  <si>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</si>
  <si>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</si>
  <si>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</si>
  <si>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</si>
  <si>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</si>
  <si>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</si>
  <si>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</si>
  <si>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</si>
  <si>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</si>
  <si>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</si>
  <si>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</si>
  <si>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</si>
  <si>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</si>
  <si>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</si>
  <si>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</si>
  <si>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</si>
  <si>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</si>
  <si>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</si>
  <si>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</si>
  <si>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</si>
  <si>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</si>
  <si>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</si>
  <si>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</si>
  <si>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</si>
  <si>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</si>
  <si>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</si>
  <si>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</si>
  <si>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</si>
  <si>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</si>
  <si>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</si>
  <si>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</si>
  <si>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</si>
  <si>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</si>
  <si>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</si>
  <si>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</si>
  <si>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</si>
  <si>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</si>
  <si>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</si>
  <si>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</si>
  <si>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</si>
  <si>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</si>
  <si>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</si>
  <si>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</si>
  <si>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</si>
  <si>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</si>
  <si>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</si>
  <si>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</si>
  <si>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</si>
  <si>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</si>
  <si>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</si>
  <si>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</si>
  <si>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</si>
  <si>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</si>
  <si>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</si>
  <si>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</si>
  <si>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</si>
  <si>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</si>
  <si>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</si>
  <si>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</si>
  <si>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</si>
  <si>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</si>
  <si>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</si>
  <si>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</si>
  <si>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</si>
  <si>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</si>
  <si>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</si>
  <si>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</si>
  <si>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</si>
  <si>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</si>
  <si>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</si>
  <si>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</si>
  <si>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</si>
  <si>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</si>
  <si>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</si>
  <si>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</si>
  <si>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</si>
  <si>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</si>
  <si>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</si>
  <si>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</si>
  <si>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</si>
  <si>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</si>
  <si>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</si>
  <si>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</si>
  <si>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</si>
  <si>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</si>
  <si>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</si>
  <si>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</si>
  <si>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</si>
  <si>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</si>
  <si>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</si>
  <si>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</si>
  <si>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</si>
  <si>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</si>
  <si>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</si>
  <si>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</si>
  <si>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</si>
  <si>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</si>
  <si>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</si>
  <si>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</si>
  <si>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</si>
  <si>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</si>
  <si>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</si>
  <si>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</si>
  <si>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</si>
  <si>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</si>
  <si>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</si>
  <si>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</si>
  <si>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</si>
  <si>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</si>
  <si>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</si>
  <si>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</si>
  <si>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</si>
  <si>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</si>
  <si>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</si>
  <si>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</si>
  <si>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</si>
  <si>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</si>
  <si>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</si>
  <si>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</si>
  <si>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</si>
  <si>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</si>
  <si>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</si>
  <si>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</si>
  <si>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</si>
  <si>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</si>
  <si>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</si>
  <si>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</si>
  <si>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</si>
  <si>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</si>
  <si>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</si>
  <si>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</si>
  <si>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</si>
  <si>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</si>
  <si>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</si>
  <si>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</si>
  <si>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</si>
  <si>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</si>
  <si>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</si>
  <si>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</si>
  <si>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</si>
  <si>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</si>
  <si>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</si>
  <si>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</si>
  <si>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</si>
  <si>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</si>
  <si>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</si>
  <si>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</si>
  <si>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</si>
  <si>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</si>
  <si>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</si>
  <si>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</si>
  <si>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</si>
  <si>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</si>
  <si>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</si>
  <si>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</si>
  <si>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</si>
  <si>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</si>
  <si>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</si>
  <si>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</si>
  <si>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</si>
  <si>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</si>
  <si>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</si>
  <si>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</si>
  <si>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</si>
  <si>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</si>
  <si>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</si>
  <si>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</si>
  <si>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</si>
  <si>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</si>
  <si>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</si>
  <si>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</si>
  <si>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</si>
  <si>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</si>
  <si>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</si>
  <si>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</si>
  <si>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</si>
  <si>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</si>
  <si>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</si>
  <si>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</si>
  <si>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</si>
  <si>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</si>
  <si>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</si>
  <si>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</si>
  <si>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</si>
  <si>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</si>
  <si>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</si>
  <si>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</si>
  <si>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</si>
  <si>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</si>
  <si>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</si>
  <si>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</si>
  <si>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</si>
  <si>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</si>
  <si>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</si>
  <si>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</si>
  <si>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</si>
  <si>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</si>
  <si>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</si>
  <si>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</si>
  <si>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</si>
  <si>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</si>
  <si>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</si>
  <si>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</si>
  <si>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</si>
  <si>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</si>
  <si>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</si>
  <si>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</si>
  <si>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</si>
  <si>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</si>
  <si>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</si>
  <si>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</si>
  <si>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</si>
  <si>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</si>
  <si>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</si>
  <si>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</si>
  <si>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</si>
  <si>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</si>
  <si>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</si>
  <si>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</si>
  <si>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</si>
  <si>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</si>
  <si>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</si>
  <si>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</si>
  <si>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</si>
  <si>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</si>
  <si>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</si>
  <si>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</si>
  <si>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</si>
  <si>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</si>
  <si>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</si>
  <si>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</si>
  <si>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</si>
  <si>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</si>
  <si>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</si>
  <si>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</si>
  <si>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</si>
  <si>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</si>
  <si>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</si>
  <si>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</si>
  <si>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</si>
  <si>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</si>
  <si>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</si>
  <si>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</si>
  <si>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</si>
  <si>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</si>
  <si>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</si>
  <si>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</si>
  <si>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</si>
  <si>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</si>
  <si>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</si>
  <si>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</si>
  <si>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</si>
  <si>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</si>
  <si>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</si>
  <si>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</si>
  <si>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</si>
  <si>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</si>
  <si>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</si>
  <si>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</si>
  <si>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</si>
  <si>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</si>
  <si>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</si>
  <si>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</si>
  <si>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</si>
  <si>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</si>
  <si>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</si>
  <si>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</si>
  <si>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</si>
  <si>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</si>
  <si>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</si>
  <si>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</si>
  <si>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</si>
  <si>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</si>
  <si>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</si>
  <si>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</si>
  <si>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</si>
  <si>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</si>
  <si>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</si>
  <si>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</si>
  <si>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</si>
  <si>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</si>
  <si>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</si>
  <si>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</si>
  <si>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</si>
  <si>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</si>
  <si>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</si>
  <si>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</si>
  <si>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</si>
  <si>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</si>
  <si>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</si>
  <si>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</si>
  <si>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</si>
  <si>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</si>
  <si>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</si>
  <si>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</si>
  <si>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</si>
  <si>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</si>
  <si>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</si>
  <si>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</si>
  <si>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</si>
  <si>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</si>
  <si>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</si>
  <si>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</si>
  <si>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</si>
  <si>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</si>
  <si>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</si>
  <si>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</si>
  <si>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</si>
  <si>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</si>
  <si>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</si>
  <si>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</si>
  <si>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</si>
  <si>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</si>
  <si>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</si>
  <si>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</si>
  <si>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</si>
  <si>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</si>
  <si>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</si>
  <si>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</si>
  <si>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</si>
  <si>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</si>
  <si>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</si>
  <si>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</si>
  <si>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</si>
  <si>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</si>
  <si>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</si>
  <si>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</si>
  <si>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</si>
  <si>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</si>
  <si>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</si>
  <si>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</si>
  <si>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</si>
  <si>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</si>
  <si>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</si>
  <si>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</si>
  <si>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</si>
  <si>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</si>
  <si>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</si>
  <si>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</si>
  <si>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</si>
  <si>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</si>
  <si>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</si>
  <si>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</si>
  <si>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</si>
  <si>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</si>
  <si>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</si>
  <si>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</si>
  <si>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</si>
  <si>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</si>
  <si>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</si>
  <si>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</si>
  <si>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</si>
  <si>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</si>
  <si>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</si>
  <si>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</si>
  <si>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</si>
  <si>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</si>
  <si>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</si>
  <si>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</si>
  <si>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</si>
  <si>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</si>
  <si>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</si>
  <si>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</si>
  <si>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</si>
  <si>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</si>
  <si>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</si>
  <si>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</si>
  <si>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</si>
  <si>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</si>
  <si>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</si>
  <si>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</si>
  <si>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</si>
  <si>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</si>
  <si>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</si>
  <si>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</si>
  <si>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</si>
  <si>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</si>
  <si>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</si>
  <si>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</si>
  <si>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</si>
  <si>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</si>
  <si>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</si>
  <si>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</si>
  <si>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</si>
  <si>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</si>
  <si>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</si>
  <si>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</si>
  <si>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</si>
  <si>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</si>
  <si>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</si>
  <si>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</si>
  <si>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</si>
  <si>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</si>
  <si>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</si>
  <si>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</si>
  <si>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</si>
  <si>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</si>
  <si>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</si>
  <si>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</si>
  <si>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</si>
  <si>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</si>
  <si>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</si>
  <si>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</si>
  <si>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</si>
  <si>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</si>
  <si>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</si>
  <si>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</si>
  <si>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</si>
  <si>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</si>
  <si>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</si>
  <si>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</si>
  <si>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</si>
  <si>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</si>
  <si>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</si>
  <si>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</si>
  <si>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</si>
  <si>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</si>
  <si>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</si>
  <si>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</si>
  <si>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</si>
  <si>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</si>
  <si>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</si>
  <si>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</si>
  <si>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</si>
  <si>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</si>
  <si>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</si>
  <si>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</si>
  <si>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</si>
  <si>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</si>
  <si>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</si>
  <si>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</si>
  <si>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</si>
  <si>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</si>
  <si>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</si>
  <si>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</si>
  <si>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</si>
  <si>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</si>
  <si>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</si>
  <si>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</si>
  <si>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</si>
  <si>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</si>
  <si>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</si>
  <si>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</si>
  <si>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</si>
  <si>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</si>
  <si>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</si>
  <si>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</si>
  <si>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</si>
  <si>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</si>
  <si>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</si>
  <si>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</si>
  <si>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</si>
  <si>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</si>
  <si>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</si>
  <si>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</si>
  <si>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</si>
  <si>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</si>
  <si>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</si>
  <si>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</si>
  <si>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</si>
  <si>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</si>
  <si>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</si>
  <si>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</si>
  <si>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</si>
  <si>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</si>
  <si>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</si>
  <si>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</si>
  <si>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</si>
  <si>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</si>
  <si>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</si>
  <si>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</si>
  <si>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</si>
  <si>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</si>
  <si>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</si>
  <si>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</si>
  <si>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</si>
  <si>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</si>
  <si>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</si>
  <si>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</si>
  <si>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</si>
  <si>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</si>
  <si>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</si>
  <si>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</si>
  <si>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</si>
  <si>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</si>
  <si>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</si>
  <si>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</si>
  <si>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</si>
  <si>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</si>
  <si>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</si>
  <si>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</si>
  <si>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</si>
  <si>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</si>
  <si>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</si>
  <si>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</si>
  <si>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</si>
  <si>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</si>
  <si>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</si>
  <si>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</si>
  <si>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</si>
  <si>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</si>
  <si>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</si>
  <si>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</si>
  <si>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</si>
  <si>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</si>
  <si>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</si>
  <si>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</si>
  <si>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</si>
  <si>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</si>
  <si>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</si>
  <si>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</si>
  <si>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</si>
  <si>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</si>
  <si>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</si>
  <si>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</si>
  <si>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</si>
  <si>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</si>
  <si>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</si>
  <si>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</si>
  <si>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</si>
  <si>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</si>
  <si>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</si>
  <si>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</si>
  <si>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</si>
  <si>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</si>
  <si>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</si>
  <si>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</si>
  <si>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</si>
  <si>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</si>
  <si>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</si>
  <si>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</si>
  <si>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</si>
  <si>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</si>
  <si>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</si>
  <si>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</si>
  <si>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</si>
  <si>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</si>
  <si>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</si>
  <si>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</si>
  <si>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</si>
  <si>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</si>
  <si>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</si>
  <si>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</si>
  <si>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</si>
  <si>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</si>
  <si>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</si>
  <si>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</si>
  <si>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</si>
  <si>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</si>
  <si>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</si>
  <si>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</si>
  <si>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</si>
  <si>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</si>
  <si>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</si>
  <si>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</si>
  <si>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</si>
  <si>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</si>
  <si>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</si>
  <si>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</si>
  <si>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</si>
  <si>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</si>
  <si>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</si>
  <si>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</si>
  <si>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</si>
  <si>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</si>
  <si>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</si>
  <si>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</si>
  <si>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</si>
  <si>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</si>
  <si>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</si>
  <si>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</si>
  <si>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</si>
  <si>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</si>
  <si>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</si>
  <si>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</si>
  <si>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</si>
  <si>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</si>
  <si>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</si>
  <si>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</si>
  <si>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</si>
  <si>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</si>
  <si>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</si>
  <si>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</si>
  <si>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</si>
  <si>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</si>
  <si>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</si>
  <si>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</si>
  <si>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</si>
  <si>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</si>
  <si>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</si>
  <si>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</si>
  <si>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</si>
  <si>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</si>
  <si>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</si>
  <si>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</si>
  <si>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</si>
  <si>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</si>
  <si>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</si>
  <si>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</si>
  <si>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</si>
  <si>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</si>
  <si>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</si>
  <si>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</si>
  <si>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</si>
  <si>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</si>
  <si>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</si>
  <si>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</si>
  <si>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</si>
  <si>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</si>
  <si>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</si>
  <si>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</si>
  <si>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</si>
  <si>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</si>
  <si>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</si>
  <si>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</si>
  <si>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</si>
  <si>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</si>
  <si>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</si>
  <si>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</si>
  <si>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</si>
  <si>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</si>
  <si>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</si>
  <si>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</si>
  <si>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</si>
  <si>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</si>
  <si>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</si>
  <si>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</si>
  <si>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</si>
  <si>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</si>
  <si>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</si>
  <si>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</si>
  <si>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</si>
  <si>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</si>
  <si>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</si>
  <si>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</si>
  <si>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</si>
  <si>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</si>
  <si>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</si>
  <si>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</si>
  <si>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</si>
  <si>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</si>
  <si>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</si>
  <si>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</si>
  <si>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</si>
  <si>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</si>
  <si>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</si>
  <si>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</si>
  <si>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</si>
  <si>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</si>
  <si>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</si>
  <si>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</si>
  <si>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</si>
  <si>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</si>
  <si>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</si>
  <si>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</si>
  <si>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</si>
  <si>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</si>
  <si>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</si>
  <si>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</si>
  <si>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</si>
  <si>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</si>
  <si>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</si>
  <si>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</si>
  <si>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</si>
  <si>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</si>
  <si>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</si>
  <si>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</si>
  <si>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</si>
  <si>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</si>
  <si>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</si>
  <si>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</si>
  <si>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</si>
  <si>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</si>
  <si>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</si>
  <si>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</si>
  <si>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</si>
  <si>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</si>
  <si>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</si>
  <si>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</si>
  <si>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</si>
  <si>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</si>
  <si>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</si>
  <si>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</si>
  <si>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</si>
  <si>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</si>
  <si>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</si>
  <si>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</si>
  <si>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</si>
  <si>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</si>
  <si>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</si>
  <si>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</si>
  <si>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</si>
  <si>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</si>
  <si>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</si>
  <si>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</si>
  <si>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</si>
  <si>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</si>
  <si>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</si>
  <si>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</si>
  <si>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</si>
  <si>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</si>
  <si>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</si>
  <si>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</si>
  <si>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</si>
  <si>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</si>
  <si>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</si>
  <si>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</si>
  <si>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</si>
  <si>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</si>
  <si>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</si>
  <si>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</si>
  <si>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</si>
  <si>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</si>
  <si>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</si>
  <si>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</si>
  <si>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</si>
  <si>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</si>
  <si>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</si>
  <si>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</si>
  <si>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</si>
  <si>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</si>
  <si>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</si>
  <si>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</si>
  <si>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</si>
  <si>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</si>
  <si>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</si>
  <si>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</si>
  <si>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</si>
  <si>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</si>
  <si>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</si>
  <si>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</si>
  <si>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</si>
  <si>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</si>
  <si>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</si>
  <si>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</si>
  <si>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</si>
  <si>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</si>
  <si>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</si>
  <si>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</si>
  <si>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</si>
  <si>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</si>
  <si>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</si>
  <si>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</si>
  <si>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</si>
  <si>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</si>
  <si>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</si>
  <si>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</si>
  <si>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</si>
  <si>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</si>
  <si>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</si>
  <si>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</si>
  <si>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</si>
  <si>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</si>
  <si>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</si>
  <si>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</si>
  <si>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</si>
  <si>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</si>
  <si>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</si>
  <si>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</si>
  <si>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</si>
  <si>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</si>
  <si>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</si>
  <si>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</si>
  <si>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</si>
  <si>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</si>
  <si>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</si>
  <si>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</si>
  <si>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</si>
  <si>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</si>
  <si>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</si>
  <si>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</si>
  <si>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</si>
  <si>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</si>
  <si>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</si>
  <si>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</si>
  <si>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</si>
  <si>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</si>
  <si>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</si>
  <si>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</si>
  <si>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</si>
  <si>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</si>
  <si>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</si>
  <si>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</si>
  <si>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</si>
  <si>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</si>
  <si>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</si>
  <si>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</si>
  <si>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</si>
  <si>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</si>
  <si>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</si>
  <si>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</si>
  <si>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</si>
  <si>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</si>
  <si>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</si>
  <si>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</si>
  <si>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</si>
  <si>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</si>
  <si>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</si>
  <si>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</si>
  <si>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</si>
  <si>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</si>
  <si>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</si>
  <si>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</si>
  <si>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</si>
  <si>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</si>
  <si>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</si>
  <si>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</si>
  <si>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</si>
  <si>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</si>
  <si>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</si>
  <si>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</si>
  <si>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</si>
  <si>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</si>
  <si>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</si>
  <si>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</si>
  <si>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</si>
  <si>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</si>
  <si>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</si>
  <si>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</si>
  <si>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</si>
  <si>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</si>
  <si>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</si>
  <si>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</si>
  <si>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</si>
  <si>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</si>
  <si>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</si>
  <si>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</si>
  <si>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</si>
  <si>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</si>
  <si>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</si>
  <si>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</si>
  <si>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</si>
  <si>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</si>
  <si>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</si>
  <si>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</si>
  <si>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</si>
  <si>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</si>
  <si>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</si>
  <si>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</si>
  <si>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</si>
  <si>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</si>
  <si>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</si>
  <si>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</si>
  <si>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</si>
  <si>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</si>
  <si>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</si>
  <si>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</si>
  <si>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</si>
  <si>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</si>
  <si>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</si>
  <si>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</si>
  <si>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</si>
  <si>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</si>
  <si>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</si>
  <si>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</si>
  <si>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</si>
  <si>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</si>
  <si>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</si>
  <si>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</si>
  <si>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</si>
  <si>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</si>
  <si>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</si>
  <si>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</si>
  <si>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</si>
  <si>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</si>
  <si>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</si>
  <si>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</si>
  <si>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</si>
  <si>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</si>
  <si>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</si>
  <si>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</si>
  <si>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</si>
  <si>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</si>
  <si>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</si>
  <si>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</si>
  <si>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</si>
  <si>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</si>
  <si>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</si>
  <si>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</si>
  <si>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</si>
  <si>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</si>
  <si>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</si>
  <si>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</si>
  <si>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</si>
  <si>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</si>
  <si>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</si>
  <si>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</si>
  <si>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</si>
  <si>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</si>
  <si>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</si>
  <si>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</si>
  <si>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</si>
  <si>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</si>
  <si>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</si>
  <si>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</si>
  <si>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</si>
  <si>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</si>
  <si>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</si>
  <si>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</si>
  <si>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</si>
  <si>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</si>
  <si>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</si>
  <si>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</si>
  <si>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</si>
  <si>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</si>
  <si>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</si>
  <si>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</si>
  <si>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</si>
  <si>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</si>
  <si>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</si>
  <si>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</si>
  <si>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</si>
  <si>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</si>
  <si>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</si>
  <si>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</si>
  <si>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</si>
  <si>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</si>
  <si>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</si>
  <si>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</si>
  <si>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</si>
  <si>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</si>
  <si>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</si>
  <si>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</si>
  <si>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</si>
  <si>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</si>
  <si>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</si>
  <si>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</si>
  <si>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</si>
  <si>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</si>
  <si>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</si>
  <si>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</si>
  <si>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</si>
  <si>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</si>
  <si>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</si>
  <si>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</si>
  <si>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</si>
  <si>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</si>
  <si>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</si>
  <si>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</si>
  <si>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</si>
  <si>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</si>
  <si>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</si>
  <si>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</si>
  <si>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</si>
  <si>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</si>
  <si>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</si>
  <si>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</si>
  <si>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</si>
  <si>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</si>
  <si>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</si>
  <si>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</si>
  <si>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</si>
  <si>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</si>
  <si>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</si>
  <si>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</si>
  <si>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</si>
  <si>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</si>
  <si>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</si>
  <si>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</si>
  <si>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</si>
  <si>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</si>
  <si>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</si>
  <si>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</si>
  <si>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</si>
  <si>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</si>
  <si>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</si>
  <si>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</si>
  <si>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</si>
  <si>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</si>
  <si>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</si>
  <si>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</si>
  <si>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</si>
  <si>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</si>
  <si>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</si>
  <si>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</si>
  <si>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</si>
  <si>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</si>
  <si>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</si>
  <si>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</si>
  <si>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</si>
  <si>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</si>
  <si>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</si>
  <si>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</si>
  <si>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</si>
  <si>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</si>
  <si>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</si>
  <si>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</si>
  <si>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</si>
  <si>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</si>
  <si>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</si>
  <si>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</si>
  <si>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</si>
  <si>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</si>
  <si>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</si>
  <si>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</si>
  <si>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</si>
  <si>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</si>
  <si>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</si>
  <si>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</si>
  <si>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</si>
  <si>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</si>
  <si>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</si>
  <si>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</si>
  <si>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</si>
  <si>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</si>
  <si>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</si>
  <si>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</si>
  <si>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</si>
  <si>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</si>
  <si>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</si>
  <si>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</si>
  <si>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</si>
  <si>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</si>
  <si>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</si>
  <si>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</si>
  <si>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</si>
  <si>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</si>
  <si>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</si>
  <si>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</si>
  <si>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</si>
  <si>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</si>
  <si>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</si>
  <si>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</si>
  <si>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</si>
  <si>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</si>
  <si>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</si>
  <si>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</si>
  <si>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</si>
  <si>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</si>
  <si>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</si>
  <si>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</si>
  <si>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</si>
  <si>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</si>
  <si>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</si>
  <si>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</si>
  <si>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</si>
  <si>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</si>
  <si>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</si>
  <si>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</si>
  <si>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</si>
  <si>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</si>
  <si>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</si>
  <si>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</si>
  <si>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</si>
  <si>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</si>
  <si>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</si>
  <si>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</si>
  <si>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</si>
  <si>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</si>
  <si>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</si>
  <si>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</si>
  <si>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</si>
  <si>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</si>
  <si>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</si>
  <si>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</si>
  <si>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</si>
  <si>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</si>
  <si>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</si>
  <si>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</si>
  <si>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</si>
  <si>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</si>
  <si>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</si>
  <si>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</si>
  <si>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</si>
  <si>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</si>
  <si>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</si>
  <si>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</si>
  <si>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</si>
  <si>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</si>
  <si>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</si>
  <si>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</si>
  <si>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</si>
  <si>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</si>
  <si>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</si>
  <si>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</si>
  <si>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</si>
  <si>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</si>
  <si>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</si>
  <si>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</si>
  <si>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</si>
  <si>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</si>
  <si>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</si>
  <si>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</si>
  <si>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</si>
  <si>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</si>
  <si>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</si>
  <si>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</si>
  <si>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</si>
  <si>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</si>
  <si>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</si>
  <si>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</si>
  <si>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</si>
  <si>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</si>
  <si>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</si>
  <si>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</si>
  <si>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</si>
  <si>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</si>
  <si>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</si>
  <si>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</si>
  <si>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</si>
  <si>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</si>
  <si>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</si>
  <si>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</si>
  <si>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</si>
  <si>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</si>
  <si>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</si>
  <si>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</si>
  <si>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</si>
  <si>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</si>
  <si>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</si>
  <si>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</si>
  <si>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</si>
  <si>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</si>
  <si>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</si>
  <si>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</si>
  <si>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</si>
  <si>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</si>
  <si>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</si>
  <si>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</si>
  <si>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</si>
  <si>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</si>
  <si>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</si>
  <si>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</si>
  <si>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</si>
  <si>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</si>
  <si>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</si>
  <si>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</si>
  <si>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</si>
  <si>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</si>
  <si>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</si>
  <si>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</si>
  <si>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</si>
  <si>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</si>
  <si>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</si>
  <si>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</si>
  <si>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</si>
  <si>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</si>
  <si>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</si>
  <si>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</si>
  <si>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</si>
  <si>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</si>
  <si>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</si>
  <si>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</si>
  <si>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</si>
  <si>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</si>
  <si>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</si>
  <si>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</si>
  <si>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</si>
  <si>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</si>
  <si>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</si>
  <si>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</si>
  <si>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</si>
  <si>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</si>
  <si>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</si>
  <si>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</si>
  <si>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</si>
  <si>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</si>
  <si>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</si>
  <si>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</si>
  <si>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</si>
  <si>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</si>
  <si>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</si>
  <si>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</si>
  <si>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</si>
  <si>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</si>
  <si>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</si>
  <si>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</si>
  <si>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</si>
  <si>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</si>
  <si>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</si>
  <si>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</si>
  <si>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</si>
  <si>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</si>
  <si>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</si>
  <si>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</si>
  <si>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</si>
  <si>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</si>
  <si>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</si>
  <si>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</si>
  <si>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</si>
  <si>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</si>
  <si>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</si>
  <si>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</si>
  <si>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</si>
  <si>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</si>
  <si>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</si>
  <si>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</si>
  <si>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</si>
  <si>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</si>
  <si>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</si>
  <si>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</si>
  <si>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</si>
  <si>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</si>
  <si>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</si>
  <si>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</si>
  <si>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</si>
  <si>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</si>
  <si>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</si>
  <si>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</si>
  <si>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</si>
  <si>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</si>
  <si>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</si>
  <si>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</si>
  <si>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</si>
  <si>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</si>
  <si>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</si>
  <si>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</si>
  <si>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</si>
  <si>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</si>
  <si>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</si>
  <si>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</si>
  <si>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</si>
  <si>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</si>
  <si>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</si>
  <si>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</si>
  <si>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</si>
  <si>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</si>
  <si>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</si>
  <si>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</si>
  <si>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</si>
  <si>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</si>
  <si>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</si>
  <si>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</si>
  <si>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</si>
  <si>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</si>
  <si>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</si>
  <si>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</si>
  <si>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</si>
  <si>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</si>
  <si>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</si>
  <si>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</si>
  <si>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</si>
  <si>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</si>
  <si>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</si>
  <si>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</si>
  <si>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</si>
  <si>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</si>
  <si>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</si>
  <si>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</si>
  <si>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</si>
  <si>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</si>
  <si>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</si>
  <si>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</si>
  <si>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</si>
  <si>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</si>
  <si>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</si>
  <si>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</si>
  <si>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</si>
  <si>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</si>
  <si>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</si>
  <si>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</si>
  <si>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</si>
  <si>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</si>
  <si>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</si>
  <si>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</si>
  <si>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</si>
  <si>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</si>
  <si>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</si>
  <si>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</si>
  <si>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</si>
  <si>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</si>
  <si>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</si>
  <si>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</si>
  <si>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</si>
  <si>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</si>
  <si>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</si>
  <si>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</si>
  <si>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</si>
  <si>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</si>
  <si>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</si>
  <si>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</si>
  <si>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</si>
  <si>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</si>
  <si>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</si>
  <si>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</si>
  <si>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</si>
  <si>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</si>
  <si>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</si>
  <si>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</si>
  <si>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</si>
  <si>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</si>
  <si>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</si>
  <si>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</si>
  <si>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</si>
  <si>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</si>
  <si>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</si>
  <si>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</si>
  <si>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</si>
  <si>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</si>
  <si>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</si>
  <si>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</si>
  <si>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</si>
  <si>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</si>
  <si>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</si>
  <si>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</si>
  <si>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</si>
  <si>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</si>
  <si>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</si>
  <si>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</si>
  <si>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</si>
  <si>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</si>
  <si>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</si>
  <si>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</si>
  <si>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</si>
  <si>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</si>
  <si>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</si>
  <si>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</si>
  <si>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</si>
  <si>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</si>
  <si>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</si>
  <si>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</si>
  <si>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</si>
  <si>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</si>
  <si>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</si>
  <si>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</si>
  <si>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</si>
  <si>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</si>
  <si>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</si>
  <si>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</si>
  <si>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</si>
  <si>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</si>
  <si>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</si>
  <si>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</si>
  <si>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</si>
  <si>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</si>
  <si>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</si>
  <si>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</si>
  <si>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</si>
  <si>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</si>
  <si>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</si>
  <si>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</si>
  <si>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</si>
  <si>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</si>
  <si>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</si>
  <si>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</si>
  <si>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</si>
  <si>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</si>
  <si>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</si>
  <si>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</si>
  <si>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</si>
  <si>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</si>
  <si>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</si>
  <si>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</si>
  <si>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</si>
  <si>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</si>
  <si>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</si>
  <si>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</si>
  <si>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</si>
  <si>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</si>
  <si>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</si>
  <si>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</si>
  <si>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</si>
  <si>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</si>
  <si>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</si>
  <si>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</si>
  <si>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</si>
  <si>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</si>
  <si>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</si>
  <si>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</si>
  <si>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</si>
  <si>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</si>
  <si>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</si>
  <si>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</si>
  <si>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</si>
  <si>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</si>
  <si>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</si>
  <si>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</si>
  <si>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</si>
  <si>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</si>
  <si>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</si>
  <si>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</si>
  <si>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</si>
  <si>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</si>
  <si>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</si>
  <si>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</si>
  <si>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</si>
  <si>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</si>
  <si>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</si>
  <si>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</si>
  <si>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</si>
  <si>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</si>
  <si>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</si>
  <si>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</si>
  <si>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</si>
  <si>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</si>
  <si>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</si>
  <si>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</si>
  <si>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</si>
  <si>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</si>
  <si>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</si>
  <si>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</si>
  <si>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</si>
  <si>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</si>
  <si>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</si>
  <si>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</si>
  <si>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</si>
  <si>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</si>
  <si>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</si>
  <si>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</si>
  <si>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</si>
  <si>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</si>
  <si>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</si>
  <si>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</si>
  <si>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</si>
  <si>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</si>
  <si>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</si>
  <si>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</si>
  <si>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</si>
  <si>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</si>
  <si>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</si>
  <si>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</si>
  <si>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</si>
  <si>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</si>
  <si>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</si>
  <si>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</si>
  <si>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</si>
  <si>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</si>
  <si>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</si>
  <si>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</si>
  <si>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</si>
  <si>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</si>
  <si>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</si>
  <si>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</si>
  <si>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</si>
  <si>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</si>
  <si>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</si>
  <si>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</si>
  <si>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</si>
  <si>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</si>
  <si>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</si>
  <si>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</si>
  <si>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</si>
  <si>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</si>
  <si>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</si>
  <si>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</si>
  <si>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</si>
  <si>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</si>
  <si>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</si>
  <si>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</si>
  <si>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</si>
  <si>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</si>
  <si>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</si>
  <si>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</si>
  <si>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</si>
  <si>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</si>
  <si>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</si>
  <si>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</si>
  <si>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</si>
  <si>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</si>
  <si>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</si>
  <si>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</si>
  <si>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</si>
  <si>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</si>
  <si>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</si>
  <si>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</si>
  <si>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</si>
  <si>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</si>
  <si>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</si>
  <si>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</si>
  <si>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</si>
  <si>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</si>
  <si>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</si>
  <si>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</si>
  <si>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</si>
  <si>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</si>
  <si>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</si>
  <si>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</si>
  <si>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</si>
  <si>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</si>
  <si>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</si>
  <si>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</si>
  <si>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</si>
  <si>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</si>
  <si>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</si>
  <si>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</si>
  <si>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</si>
  <si>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</si>
  <si>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</si>
  <si>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</si>
  <si>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</si>
  <si>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</si>
  <si>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</si>
  <si>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</si>
  <si>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</si>
  <si>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</si>
  <si>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</si>
  <si>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</si>
  <si>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</si>
  <si>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</si>
  <si>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</si>
  <si>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</si>
  <si>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</si>
  <si>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</si>
  <si>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</si>
  <si>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</si>
  <si>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</si>
  <si>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</si>
  <si>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</si>
  <si>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</si>
  <si>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</si>
  <si>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</si>
  <si>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</si>
  <si>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</si>
  <si>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</si>
  <si>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</si>
  <si>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</si>
  <si>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</si>
  <si>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</si>
  <si>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</si>
  <si>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</si>
  <si>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</si>
  <si>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</si>
  <si>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</si>
  <si>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</si>
  <si>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</si>
  <si>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</si>
  <si>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</si>
  <si>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</si>
  <si>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</si>
  <si>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</si>
  <si>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</si>
  <si>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</si>
  <si>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</si>
  <si>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</si>
  <si>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</si>
  <si>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</si>
  <si>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</si>
  <si>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</si>
  <si>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</si>
  <si>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</si>
  <si>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</si>
  <si>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</si>
  <si>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</si>
  <si>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</si>
  <si>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</si>
  <si>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</si>
  <si>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</si>
  <si>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</si>
  <si>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</si>
  <si>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</si>
  <si>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</si>
  <si>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</si>
  <si>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</si>
  <si>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</si>
  <si>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</si>
  <si>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</si>
  <si>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</si>
  <si>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</si>
  <si>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</si>
  <si>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</si>
  <si>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</si>
  <si>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</si>
  <si>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</si>
  <si>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</si>
  <si>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</si>
  <si>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</si>
  <si>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</si>
  <si>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</si>
  <si>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</si>
  <si>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</si>
  <si>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</si>
  <si>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</si>
  <si>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</si>
  <si>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</si>
  <si>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</si>
  <si>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</si>
  <si>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</si>
  <si>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</si>
  <si>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</si>
  <si>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</si>
  <si>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</si>
  <si>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</si>
  <si>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</si>
  <si>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</si>
  <si>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</si>
  <si>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</si>
  <si>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</si>
  <si>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</si>
  <si>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</si>
  <si>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</si>
  <si>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</si>
  <si>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</si>
  <si>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</si>
  <si>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</si>
  <si>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</si>
  <si>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</si>
  <si>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</si>
  <si>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</si>
  <si>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</si>
  <si>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</si>
  <si>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</si>
  <si>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</si>
  <si>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</si>
  <si>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</si>
  <si>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</si>
  <si>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</si>
  <si>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</si>
  <si>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</si>
  <si>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</si>
  <si>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</si>
  <si>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</si>
  <si>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</si>
  <si>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</si>
  <si>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</si>
  <si>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</si>
  <si>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</si>
  <si>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</si>
  <si>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</si>
  <si>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</si>
  <si>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</si>
  <si>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</si>
  <si>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</si>
  <si>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</si>
  <si>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</si>
  <si>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</si>
  <si>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</si>
  <si>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</si>
  <si>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</si>
  <si>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</si>
  <si>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</si>
  <si>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</si>
  <si>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</si>
  <si>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</si>
  <si>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</si>
  <si>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</si>
  <si>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</si>
  <si>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</si>
  <si>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</si>
  <si>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</si>
  <si>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</si>
  <si>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</si>
  <si>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</si>
  <si>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</si>
  <si>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</si>
  <si>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</si>
  <si>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</si>
  <si>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</si>
  <si>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</si>
  <si>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</si>
  <si>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</si>
  <si>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</si>
  <si>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</si>
  <si>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</si>
  <si>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</si>
  <si>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</si>
  <si>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</si>
  <si>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</si>
  <si>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</si>
  <si>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</si>
  <si>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</si>
  <si>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</si>
  <si>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</si>
  <si>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</si>
  <si>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</si>
  <si>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</si>
  <si>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</si>
  <si>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</si>
  <si>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</si>
  <si>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</si>
  <si>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</si>
  <si>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</si>
  <si>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</si>
  <si>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</si>
  <si>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</si>
  <si>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</si>
  <si>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</si>
  <si>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</si>
  <si>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</si>
  <si>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</si>
  <si>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</si>
  <si>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</si>
  <si>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</si>
  <si>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</si>
  <si>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</si>
  <si>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</si>
  <si>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</si>
  <si>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</si>
  <si>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</si>
  <si>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</si>
  <si>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</si>
  <si>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</si>
  <si>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</si>
  <si>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</si>
  <si>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</si>
  <si>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</si>
  <si>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</si>
  <si>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</si>
  <si>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</si>
  <si>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</si>
  <si>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</si>
  <si>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</si>
  <si>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</si>
  <si>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</si>
  <si>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</si>
  <si>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</si>
  <si>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</si>
  <si>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</si>
  <si>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</si>
  <si>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</si>
  <si>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</si>
  <si>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</si>
  <si>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</si>
  <si>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</si>
  <si>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</si>
  <si>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</si>
  <si>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</si>
  <si>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</si>
  <si>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</si>
  <si>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</si>
  <si>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</si>
  <si>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</si>
  <si>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</si>
  <si>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</si>
  <si>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</si>
  <si>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</si>
  <si>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</si>
  <si>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</si>
  <si>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</si>
  <si>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</si>
  <si>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</si>
  <si>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</si>
  <si>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</si>
  <si>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</si>
  <si>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</si>
  <si>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</si>
  <si>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</si>
  <si>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</si>
  <si>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</si>
  <si>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</si>
  <si>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</si>
  <si>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</si>
  <si>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</si>
  <si>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</si>
  <si>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</si>
  <si>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</si>
  <si>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</si>
  <si>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</si>
  <si>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</si>
  <si>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</si>
  <si>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</si>
  <si>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</si>
  <si>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</si>
  <si>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</si>
  <si>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</si>
  <si>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</si>
  <si>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</si>
  <si>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</si>
  <si>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</si>
  <si>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</si>
  <si>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</si>
  <si>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</si>
  <si>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</si>
  <si>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</si>
  <si>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</si>
  <si>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</si>
  <si>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</si>
  <si>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</si>
  <si>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</si>
  <si>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</si>
  <si>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</si>
  <si>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</si>
  <si>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</si>
  <si>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</si>
  <si>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</si>
  <si>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</si>
  <si>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</si>
  <si>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</si>
  <si>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</si>
  <si>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</si>
  <si>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</si>
  <si>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</si>
  <si>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</si>
  <si>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</si>
  <si>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</si>
  <si>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</si>
  <si>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</si>
  <si>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</si>
  <si>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</si>
  <si>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</si>
  <si>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</si>
  <si>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</si>
  <si>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</si>
  <si>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</si>
  <si>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</si>
  <si>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</si>
  <si>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</si>
  <si>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</si>
  <si>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</si>
  <si>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</si>
  <si>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</si>
  <si>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</si>
  <si>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</si>
  <si>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</si>
  <si>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</si>
  <si>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</si>
  <si>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</si>
  <si>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</si>
  <si>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</si>
  <si>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</si>
  <si>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</si>
  <si>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</si>
  <si>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</si>
  <si>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</si>
  <si>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</si>
  <si>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</si>
  <si>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</si>
  <si>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</si>
  <si>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</si>
  <si>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</si>
  <si>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</si>
  <si>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</si>
  <si>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</si>
  <si>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</si>
  <si>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</si>
  <si>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</si>
  <si>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</si>
  <si>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</si>
  <si>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</si>
  <si>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</si>
  <si>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</si>
  <si>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</si>
  <si>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</si>
  <si>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</si>
  <si>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</si>
  <si>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</si>
  <si>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</si>
  <si>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</si>
  <si>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</si>
  <si>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</si>
  <si>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</si>
  <si>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</si>
  <si>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</si>
  <si>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</si>
  <si>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</si>
  <si>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</si>
  <si>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</si>
  <si>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</si>
  <si>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</si>
  <si>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</si>
  <si>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</si>
  <si>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</si>
  <si>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</si>
  <si>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</si>
  <si>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</si>
  <si>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</si>
  <si>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</si>
  <si>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</si>
  <si>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</si>
  <si>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</si>
  <si>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</si>
  <si>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</si>
  <si>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</si>
  <si>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</si>
  <si>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</si>
  <si>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</si>
  <si>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</si>
  <si>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</si>
  <si>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</si>
  <si>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</si>
  <si>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</si>
  <si>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</si>
  <si>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</si>
  <si>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</si>
  <si>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</si>
  <si>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</si>
  <si>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</si>
  <si>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</si>
  <si>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</si>
  <si>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</si>
  <si>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</si>
  <si>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</si>
  <si>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</si>
  <si>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</si>
  <si>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</si>
  <si>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</si>
  <si>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</si>
  <si>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</si>
  <si>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</si>
  <si>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</si>
  <si>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</si>
  <si>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</si>
  <si>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</si>
  <si>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</si>
  <si>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</si>
  <si>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</si>
  <si>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</si>
  <si>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</si>
  <si>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</si>
  <si>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</si>
  <si>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</si>
  <si>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</si>
  <si>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</si>
  <si>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</si>
  <si>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</si>
  <si>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</si>
  <si>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</si>
  <si>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</si>
  <si>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</si>
  <si>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</si>
  <si>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</si>
  <si>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</si>
  <si>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</si>
  <si>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</si>
  <si>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</si>
  <si>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</si>
  <si>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</si>
  <si>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</si>
  <si>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</si>
  <si>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</si>
  <si>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</si>
  <si>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</si>
  <si>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</si>
  <si>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</si>
  <si>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</si>
  <si>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</si>
  <si>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</si>
  <si>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</si>
  <si>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</si>
  <si>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</si>
  <si>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</si>
  <si>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</si>
  <si>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</si>
  <si>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</si>
  <si>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</si>
  <si>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</si>
  <si>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</si>
  <si>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</si>
  <si>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</si>
  <si>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</si>
  <si>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</si>
  <si>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</si>
  <si>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</si>
  <si>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</si>
  <si>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</si>
  <si>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</si>
  <si>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</si>
  <si>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</si>
  <si>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</si>
  <si>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</si>
  <si>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</si>
  <si>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</si>
  <si>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</si>
  <si>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</si>
  <si>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</si>
  <si>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</si>
  <si>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</si>
  <si>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</si>
  <si>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</si>
  <si>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</si>
  <si>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</si>
  <si>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</si>
  <si>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</si>
  <si>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</si>
  <si>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</si>
  <si>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</si>
  <si>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</si>
  <si>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</si>
  <si>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</si>
  <si>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</si>
  <si>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</si>
  <si>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</si>
  <si>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</si>
  <si>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</si>
  <si>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</si>
  <si>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</si>
  <si>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</si>
  <si>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</si>
  <si>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</si>
  <si>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</si>
  <si>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</si>
  <si>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</si>
  <si>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</si>
  <si>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</si>
  <si>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</si>
  <si>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</si>
  <si>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</si>
  <si>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</si>
  <si>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</si>
  <si>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</si>
  <si>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</si>
  <si>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</si>
  <si>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</si>
  <si>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</si>
  <si>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</si>
  <si>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</si>
  <si>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</si>
  <si>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</si>
  <si>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</si>
  <si>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</si>
  <si>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</si>
  <si>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</si>
  <si>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</si>
  <si>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</si>
  <si>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</si>
  <si>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</si>
  <si>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</si>
  <si>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</si>
  <si>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</si>
  <si>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</si>
  <si>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</si>
  <si>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</si>
  <si>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</si>
  <si>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</si>
  <si>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</si>
  <si>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</si>
  <si>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</si>
  <si>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</si>
  <si>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</si>
  <si>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</si>
  <si>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</si>
  <si>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</si>
  <si>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</si>
  <si>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</si>
  <si>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</si>
  <si>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</si>
  <si>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</si>
  <si>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</si>
  <si>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</si>
  <si>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</si>
  <si>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</si>
  <si>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</si>
  <si>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</si>
  <si>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</si>
  <si>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</si>
  <si>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</si>
  <si>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</si>
  <si>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</si>
  <si>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</si>
  <si>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</si>
  <si>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</si>
  <si>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</si>
  <si>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</si>
  <si>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</si>
  <si>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</si>
  <si>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</si>
  <si>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</si>
  <si>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</si>
  <si>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</si>
  <si>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</si>
  <si>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</si>
  <si>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</si>
  <si>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</si>
  <si>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</si>
  <si>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</si>
  <si>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</si>
  <si>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</si>
  <si>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</si>
  <si>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</si>
  <si>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</si>
  <si>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</si>
  <si>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</si>
  <si>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</si>
  <si>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</si>
  <si>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</si>
  <si>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</si>
  <si>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</si>
  <si>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</si>
  <si>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</si>
  <si>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</si>
  <si>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</si>
  <si>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</si>
  <si>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</si>
  <si>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</si>
  <si>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</si>
  <si>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</si>
  <si>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</si>
  <si>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</si>
  <si>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</si>
  <si>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</si>
  <si>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</si>
  <si>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</si>
  <si>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</si>
  <si>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</si>
  <si>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</si>
  <si>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</si>
  <si>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</si>
  <si>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</si>
  <si>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</si>
  <si>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</si>
  <si>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</si>
  <si>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</si>
  <si>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</si>
  <si>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</si>
  <si>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</si>
  <si>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</si>
  <si>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</si>
  <si>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</si>
  <si>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</si>
  <si>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</si>
  <si>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</si>
  <si>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</si>
  <si>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</si>
  <si>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</si>
  <si>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</si>
  <si>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</si>
  <si>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</si>
  <si>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</si>
  <si>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</si>
  <si>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</si>
  <si>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</si>
  <si>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</si>
  <si>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</si>
  <si>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</si>
  <si>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</si>
  <si>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</si>
  <si>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</si>
  <si>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</si>
  <si>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</si>
  <si>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</si>
  <si>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</si>
  <si>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</si>
  <si>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</si>
  <si>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</si>
  <si>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</si>
  <si>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</si>
  <si>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</si>
  <si>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</si>
  <si>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</si>
  <si>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</si>
  <si>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</si>
  <si>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</si>
  <si>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</si>
  <si>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</si>
  <si>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</si>
  <si>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</si>
  <si>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</si>
  <si>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</si>
  <si>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</si>
  <si>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</si>
  <si>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</si>
  <si>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</si>
  <si>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</si>
  <si>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</si>
  <si>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</si>
  <si>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</si>
  <si>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</si>
  <si>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</si>
  <si>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</si>
  <si>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</si>
  <si>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</si>
  <si>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</si>
  <si>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</si>
  <si>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</si>
  <si>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</si>
  <si>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</si>
  <si>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</si>
  <si>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</si>
  <si>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</si>
  <si>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</si>
  <si>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</si>
  <si>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</si>
  <si>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</si>
  <si>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</si>
  <si>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</si>
  <si>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</si>
  <si>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</si>
  <si>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</si>
  <si>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</si>
  <si>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</si>
  <si>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</si>
  <si>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</si>
  <si>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</si>
  <si>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</si>
  <si>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</si>
  <si>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</si>
  <si>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</si>
  <si>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</si>
  <si>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</si>
  <si>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</si>
  <si>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</si>
  <si>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</si>
  <si>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</si>
  <si>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</si>
  <si>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</si>
  <si>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</si>
  <si>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</si>
  <si>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</si>
  <si>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</si>
  <si>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</si>
  <si>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</si>
  <si>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</si>
  <si>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</si>
  <si>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</si>
  <si>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</si>
  <si>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</si>
  <si>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</si>
  <si>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</si>
  <si>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</si>
  <si>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</si>
  <si>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</si>
  <si>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</si>
  <si>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</si>
  <si>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</si>
  <si>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</si>
  <si>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</si>
  <si>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</si>
  <si>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</si>
  <si>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</si>
  <si>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</si>
  <si>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</si>
  <si>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</si>
  <si>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</si>
  <si>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</si>
  <si>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</si>
  <si>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</si>
  <si>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</si>
  <si>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</si>
  <si>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</si>
  <si>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</si>
  <si>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</si>
  <si>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</si>
  <si>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</si>
  <si>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</si>
  <si>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</si>
  <si>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</si>
  <si>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</si>
  <si>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</si>
  <si>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</si>
  <si>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</si>
  <si>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</si>
  <si>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</si>
  <si>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</si>
  <si>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</si>
  <si>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</si>
  <si>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</si>
  <si>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</si>
  <si>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</si>
  <si>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</si>
  <si>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</si>
  <si>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</si>
  <si>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</si>
  <si>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</si>
  <si>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</si>
  <si>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</si>
  <si>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</si>
  <si>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</si>
  <si>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</si>
  <si>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</si>
  <si>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</si>
  <si>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</si>
  <si>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</si>
  <si>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</si>
  <si>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</si>
  <si>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</si>
  <si>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</si>
  <si>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</si>
  <si>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</si>
  <si>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</si>
  <si>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</si>
  <si>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</si>
  <si>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</si>
  <si>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</si>
  <si>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</si>
  <si>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</si>
  <si>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</si>
  <si>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</si>
  <si>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</si>
  <si>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</si>
  <si>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</si>
  <si>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</si>
  <si>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</si>
  <si>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</si>
  <si>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</si>
  <si>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</si>
  <si>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</si>
  <si>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</si>
  <si>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</si>
  <si>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</si>
  <si>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</si>
  <si>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</si>
  <si>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</si>
  <si>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</si>
  <si>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</si>
  <si>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</si>
  <si>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</si>
  <si>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</si>
  <si>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</si>
  <si>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</si>
  <si>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</si>
  <si>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</si>
  <si>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</si>
  <si>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</si>
  <si>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</si>
  <si>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</si>
  <si>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</si>
  <si>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</si>
  <si>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</si>
  <si>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</si>
  <si>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</si>
  <si>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</si>
  <si>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</si>
  <si>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</si>
  <si>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</si>
  <si>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</si>
  <si>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</si>
  <si>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</si>
  <si>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</si>
  <si>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</si>
  <si>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</si>
  <si>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</si>
  <si>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</si>
  <si>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</si>
  <si>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</si>
  <si>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</si>
  <si>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</si>
  <si>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</si>
  <si>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</si>
  <si>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</si>
  <si>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</si>
  <si>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</si>
  <si>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</si>
  <si>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</si>
  <si>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</si>
  <si>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</si>
  <si>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</si>
  <si>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</si>
  <si>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</si>
  <si>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</si>
  <si>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</si>
  <si>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</si>
  <si>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</si>
  <si>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</si>
  <si>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</si>
  <si>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</si>
  <si>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</si>
  <si>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</si>
  <si>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</si>
  <si>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</si>
  <si>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</si>
  <si>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</si>
  <si>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</si>
  <si>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</si>
  <si>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</si>
  <si>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</si>
  <si>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</si>
  <si>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</si>
  <si>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</si>
  <si>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</si>
  <si>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</si>
  <si>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</si>
  <si>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</si>
  <si>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</si>
  <si>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</si>
  <si>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</si>
  <si>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</si>
  <si>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</si>
  <si>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</si>
  <si>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</si>
  <si>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</si>
  <si>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</si>
  <si>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</si>
  <si>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</si>
  <si>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</si>
  <si>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</si>
  <si>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</si>
  <si>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</si>
  <si>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</si>
  <si>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</si>
  <si>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</si>
  <si>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</si>
  <si>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</si>
  <si>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</si>
  <si>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</si>
  <si>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</si>
  <si>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</si>
  <si>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</si>
  <si>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</si>
  <si>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</si>
  <si>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</si>
  <si>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</si>
  <si>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</si>
  <si>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</si>
  <si>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</si>
  <si>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</si>
  <si>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</si>
  <si>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</si>
  <si>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</si>
  <si>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</si>
  <si>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</si>
  <si>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</si>
  <si>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</si>
  <si>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</si>
  <si>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</si>
  <si>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</si>
  <si>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</si>
  <si>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</si>
  <si>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</si>
  <si>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</si>
  <si>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</si>
  <si>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</si>
  <si>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</si>
  <si>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</si>
  <si>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</si>
  <si>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</si>
  <si>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</si>
  <si>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</si>
  <si>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</si>
  <si>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</si>
  <si>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</si>
  <si>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</si>
  <si>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</si>
  <si>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</si>
  <si>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</si>
  <si>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</si>
  <si>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</si>
  <si>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</si>
  <si>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</si>
  <si>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</si>
  <si>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</si>
  <si>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</si>
  <si>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</si>
  <si>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</si>
  <si>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</si>
  <si>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</si>
  <si>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</si>
  <si>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</si>
  <si>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</si>
  <si>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</si>
  <si>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</si>
  <si>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</si>
  <si>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</si>
  <si>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</si>
  <si>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</si>
  <si>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</si>
  <si>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</si>
  <si>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</si>
  <si>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</si>
  <si>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</si>
  <si>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</si>
  <si>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</si>
  <si>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</si>
  <si>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</si>
  <si>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</si>
  <si>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</si>
  <si>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</si>
  <si>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</si>
  <si>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</si>
  <si>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</si>
  <si>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</si>
  <si>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</si>
  <si>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</si>
  <si>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</si>
  <si>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</si>
  <si>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</si>
  <si>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</si>
  <si>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</si>
  <si>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</si>
  <si>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</si>
  <si>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</si>
  <si>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</si>
  <si>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</si>
  <si>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</si>
  <si>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</si>
  <si>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</si>
  <si>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</si>
  <si>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</si>
  <si>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</si>
  <si>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</si>
  <si>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</si>
  <si>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</si>
  <si>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</si>
  <si>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</si>
  <si>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</si>
  <si>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</si>
  <si>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</si>
  <si>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</si>
  <si>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</si>
  <si>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</si>
  <si>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</si>
  <si>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</si>
  <si>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</si>
  <si>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</si>
  <si>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</si>
  <si>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</si>
  <si>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</si>
  <si>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</si>
  <si>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</si>
  <si>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</si>
  <si>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</si>
  <si>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</si>
  <si>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</si>
  <si>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</si>
  <si>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</si>
  <si>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</si>
  <si>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</si>
  <si>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</si>
  <si>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</si>
  <si>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</si>
  <si>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</si>
  <si>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</si>
  <si>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</si>
  <si>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</si>
  <si>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</si>
  <si>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</si>
  <si>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</si>
  <si>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</si>
  <si>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</si>
  <si>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</si>
  <si>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</si>
  <si>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</si>
  <si>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</si>
  <si>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</si>
  <si>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</si>
  <si>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</si>
  <si>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</si>
  <si>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</si>
  <si>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</si>
  <si>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</si>
  <si>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</si>
  <si>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</si>
  <si>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</si>
  <si>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</si>
  <si>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</si>
  <si>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</si>
  <si>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</si>
  <si>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</si>
  <si>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</si>
  <si>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</si>
  <si>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</si>
  <si>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</si>
  <si>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</si>
  <si>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</si>
  <si>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</si>
  <si>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</si>
  <si>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</si>
  <si>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</si>
  <si>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</si>
  <si>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</si>
  <si>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</si>
  <si>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</si>
  <si>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</si>
  <si>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</si>
  <si>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</si>
  <si>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</si>
  <si>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</si>
  <si>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</si>
  <si>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</si>
  <si>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</si>
  <si>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</si>
  <si>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</si>
  <si>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</si>
  <si>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</si>
  <si>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</si>
  <si>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</si>
  <si>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</si>
  <si>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</si>
  <si>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</si>
  <si>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</si>
  <si>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</si>
  <si>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</si>
  <si>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</si>
  <si>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</si>
  <si>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</si>
  <si>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</si>
  <si>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</si>
  <si>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</si>
  <si>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</si>
  <si>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</si>
  <si>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</si>
  <si>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</si>
  <si>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</si>
  <si>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</si>
  <si>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</si>
  <si>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</si>
  <si>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</si>
  <si>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</si>
  <si>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</si>
  <si>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</si>
  <si>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</si>
  <si>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</si>
  <si>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</si>
  <si>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</si>
  <si>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</si>
  <si>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</si>
  <si>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</si>
  <si>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</si>
  <si>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</si>
  <si>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</si>
  <si>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</si>
  <si>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</si>
  <si>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</si>
  <si>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</si>
  <si>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</si>
  <si>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</si>
  <si>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</si>
  <si>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</si>
  <si>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</si>
  <si>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</si>
  <si>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</si>
  <si>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</si>
  <si>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</si>
  <si>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</si>
  <si>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</si>
  <si>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</si>
  <si>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</si>
  <si>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</si>
  <si>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</si>
  <si>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</si>
  <si>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</si>
  <si>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</si>
  <si>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</si>
  <si>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</si>
  <si>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</si>
  <si>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</si>
  <si>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</si>
  <si>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</si>
  <si>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</si>
  <si>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</si>
  <si>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</si>
  <si>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</si>
  <si>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</si>
  <si>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</si>
  <si>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</si>
  <si>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</si>
  <si>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</si>
  <si>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</si>
  <si>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</si>
  <si>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</si>
  <si>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</si>
  <si>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</si>
  <si>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</si>
  <si>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</si>
  <si>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</si>
  <si>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</si>
  <si>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</si>
  <si>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</si>
  <si>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</si>
  <si>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</si>
  <si>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</si>
  <si>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</si>
  <si>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</si>
  <si>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</si>
  <si>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</si>
  <si>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</si>
  <si>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</si>
  <si>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</si>
  <si>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</si>
  <si>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</si>
  <si>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</si>
  <si>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</si>
  <si>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</si>
  <si>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</si>
  <si>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</si>
  <si>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</si>
  <si>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</si>
  <si>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</si>
  <si>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</si>
  <si>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</si>
  <si>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</si>
  <si>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</si>
  <si>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</si>
  <si>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</si>
  <si>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</si>
  <si>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</si>
  <si>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</si>
  <si>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</si>
  <si>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</si>
  <si>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</si>
  <si>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</si>
  <si>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</si>
  <si>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</si>
  <si>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</si>
  <si>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</si>
  <si>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</si>
  <si>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</si>
  <si>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</si>
  <si>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</si>
  <si>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</si>
  <si>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</si>
  <si>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</si>
  <si>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</si>
  <si>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</si>
  <si>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</si>
  <si>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</si>
  <si>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</si>
  <si>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</si>
  <si>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</si>
  <si>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</si>
  <si>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</si>
  <si>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</si>
  <si>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</si>
  <si>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</si>
  <si>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</si>
  <si>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</si>
  <si>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</si>
  <si>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</si>
  <si>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</si>
  <si>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</si>
  <si>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</si>
  <si>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</si>
  <si>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</si>
  <si>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</si>
  <si>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</si>
  <si>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</si>
  <si>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</si>
  <si>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</si>
  <si>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</si>
  <si>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</si>
  <si>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</si>
  <si>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</si>
  <si>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</si>
  <si>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</si>
  <si>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</si>
  <si>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</si>
  <si>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</si>
  <si>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</si>
  <si>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</si>
  <si>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</si>
  <si>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</si>
  <si>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</si>
  <si>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</si>
  <si>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</si>
  <si>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</si>
  <si>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</si>
  <si>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</si>
  <si>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</si>
  <si>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</si>
  <si>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</si>
  <si>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</si>
  <si>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</si>
  <si>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</si>
  <si>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</si>
  <si>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</si>
  <si>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</si>
  <si>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</si>
  <si>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</si>
  <si>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</si>
  <si>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</si>
  <si>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</si>
  <si>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</si>
  <si>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</si>
  <si>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</si>
  <si>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</si>
  <si>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</si>
  <si>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</si>
  <si>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</si>
  <si>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</si>
  <si>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</si>
  <si>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</si>
  <si>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</si>
  <si>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</si>
  <si>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</si>
  <si>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</si>
  <si>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</si>
  <si>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</si>
  <si>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</si>
  <si>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</si>
  <si>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</si>
  <si>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</si>
  <si>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</si>
  <si>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</si>
  <si>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</si>
  <si>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</si>
  <si>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</si>
  <si>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</si>
  <si>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</si>
  <si>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</si>
  <si>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</si>
  <si>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</si>
  <si>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</si>
  <si>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</si>
  <si>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</si>
  <si>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</si>
  <si>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</si>
  <si>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</si>
  <si>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</si>
  <si>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</si>
  <si>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</si>
  <si>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</si>
  <si>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</si>
  <si>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</si>
  <si>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</si>
  <si>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</si>
  <si>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</si>
  <si>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</si>
  <si>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</si>
  <si>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</si>
  <si>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</si>
  <si>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</si>
  <si>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</si>
  <si>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</si>
  <si>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</si>
  <si>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</si>
  <si>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</si>
  <si>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</si>
  <si>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</si>
  <si>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</si>
  <si>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</si>
  <si>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</si>
  <si>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</si>
  <si>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</si>
  <si>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</si>
  <si>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</si>
  <si>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</si>
  <si>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</si>
  <si>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</si>
  <si>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</si>
  <si>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</si>
  <si>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</si>
  <si>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</si>
  <si>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</si>
  <si>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</si>
  <si>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</si>
  <si>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</si>
  <si>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</si>
  <si>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</si>
  <si>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</si>
  <si>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</si>
  <si>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</si>
  <si>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</si>
  <si>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</si>
  <si>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</si>
  <si>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</si>
  <si>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</si>
  <si>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</si>
  <si>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</si>
  <si>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</si>
  <si>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</si>
  <si>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</si>
  <si>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</si>
  <si>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</si>
  <si>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</si>
  <si>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</si>
  <si>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</si>
  <si>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</si>
  <si>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</si>
  <si>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</si>
  <si>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</si>
  <si>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</si>
  <si>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</si>
  <si>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</si>
  <si>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</si>
  <si>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</si>
  <si>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</si>
  <si>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</si>
  <si>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</si>
  <si>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</si>
  <si>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</si>
  <si>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</si>
  <si>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</si>
  <si>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</si>
  <si>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</si>
  <si>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</si>
  <si>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</si>
  <si>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</si>
  <si>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</si>
  <si>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</si>
  <si>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</si>
  <si>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</si>
  <si>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</si>
  <si>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</si>
  <si>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</si>
  <si>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</si>
  <si>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</si>
  <si>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</si>
  <si>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</si>
  <si>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</si>
  <si>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</si>
  <si>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</si>
  <si>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</si>
  <si>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</si>
  <si>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</si>
  <si>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</si>
  <si>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</si>
  <si>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</si>
  <si>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</si>
  <si>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</si>
  <si>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</si>
  <si>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</si>
  <si>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</si>
  <si>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</si>
  <si>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</si>
  <si>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</si>
  <si>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</si>
  <si>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</si>
  <si>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</si>
  <si>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</si>
  <si>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</si>
  <si>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</si>
  <si>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</si>
  <si>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</si>
  <si>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</si>
  <si>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</si>
  <si>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</si>
  <si>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</si>
  <si>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</si>
  <si>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</si>
  <si>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</si>
  <si>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</si>
  <si>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</si>
  <si>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</si>
  <si>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</si>
  <si>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</si>
  <si>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</si>
  <si>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</si>
  <si>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</si>
  <si>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</si>
  <si>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</si>
  <si>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</si>
  <si>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</si>
  <si>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</si>
  <si>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</si>
  <si>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</si>
  <si>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</si>
  <si>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</si>
  <si>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</si>
  <si>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</si>
  <si>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</si>
  <si>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</si>
  <si>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</si>
  <si>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</si>
  <si>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</si>
  <si>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</si>
  <si>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</si>
  <si>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</si>
  <si>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</si>
  <si>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</si>
  <si>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</si>
  <si>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</si>
  <si>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</si>
  <si>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</si>
  <si>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</si>
  <si>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</si>
  <si>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</si>
  <si>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</si>
  <si>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</si>
  <si>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</si>
  <si>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</si>
  <si>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</si>
  <si>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</si>
  <si>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</si>
  <si>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</si>
  <si>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</si>
  <si>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</si>
  <si>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</si>
  <si>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</si>
  <si>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</si>
  <si>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</si>
  <si>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</si>
  <si>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</si>
  <si>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</si>
  <si>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</si>
  <si>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</si>
  <si>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</si>
  <si>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</si>
  <si>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</si>
  <si>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</si>
  <si>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</si>
  <si>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</si>
  <si>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</si>
  <si>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</si>
  <si>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</si>
  <si>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</si>
  <si>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</si>
  <si>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</si>
  <si>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</si>
  <si>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</si>
  <si>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</si>
  <si>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</si>
  <si>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</si>
  <si>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</si>
  <si>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</si>
  <si>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</si>
  <si>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</si>
  <si>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</si>
  <si>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</si>
  <si>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</si>
  <si>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</si>
  <si>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</si>
  <si>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</si>
  <si>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</si>
  <si>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</si>
  <si>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</si>
  <si>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</si>
  <si>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</si>
  <si>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</si>
  <si>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</si>
  <si>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</si>
  <si>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</si>
  <si>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</si>
  <si>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</si>
  <si>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</si>
  <si>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</si>
  <si>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</si>
  <si>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</si>
  <si>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</si>
  <si>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</si>
  <si>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</si>
  <si>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</si>
  <si>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</si>
  <si>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</si>
  <si>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</si>
  <si>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</si>
  <si>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</si>
  <si>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</si>
  <si>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</si>
  <si>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</si>
  <si>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</si>
  <si>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</si>
  <si>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</si>
  <si>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</si>
  <si>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</si>
  <si>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</si>
  <si>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</si>
  <si>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</si>
  <si>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</si>
  <si>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</si>
  <si>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</si>
  <si>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</si>
  <si>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</si>
  <si>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</si>
  <si>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</si>
  <si>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</si>
  <si>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</si>
  <si>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</si>
  <si>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</si>
  <si>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</si>
  <si>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</si>
  <si>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</si>
  <si>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</si>
  <si>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</si>
  <si>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</si>
  <si>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</si>
  <si>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</si>
  <si>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</si>
  <si>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</si>
  <si>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</si>
  <si>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</si>
  <si>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</si>
  <si>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</si>
  <si>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</si>
  <si>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</si>
  <si>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</si>
  <si>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</si>
  <si>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</si>
  <si>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</si>
  <si>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</si>
  <si>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</si>
  <si>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</si>
  <si>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</si>
  <si>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</si>
  <si>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</si>
  <si>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</si>
  <si>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</si>
  <si>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</si>
  <si>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</si>
  <si>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</si>
  <si>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</si>
  <si>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</si>
  <si>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</si>
  <si>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</si>
  <si>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</si>
  <si>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</si>
  <si>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</si>
  <si>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</si>
  <si>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</si>
  <si>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</si>
  <si>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</si>
  <si>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</si>
  <si>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</si>
  <si>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</si>
  <si>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</si>
  <si>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</si>
  <si>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</si>
  <si>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</si>
  <si>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</si>
  <si>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</si>
  <si>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</si>
  <si>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</si>
  <si>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</si>
  <si>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</si>
  <si>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</si>
  <si>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</si>
  <si>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</si>
  <si>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</si>
  <si>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</si>
  <si>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</si>
  <si>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</si>
  <si>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</si>
  <si>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</si>
  <si>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</si>
  <si>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</si>
  <si>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</si>
  <si>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</si>
  <si>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</si>
  <si>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</si>
  <si>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</si>
  <si>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</si>
  <si>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</si>
  <si>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</si>
  <si>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</si>
  <si>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</si>
  <si>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</si>
  <si>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</si>
  <si>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</si>
  <si>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</si>
  <si>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</si>
  <si>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</si>
  <si>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</si>
  <si>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</si>
  <si>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</si>
  <si>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</si>
  <si>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</si>
  <si>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</si>
  <si>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</si>
  <si>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</si>
  <si>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</si>
  <si>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</si>
  <si>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</si>
  <si>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</si>
  <si>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</si>
  <si>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</si>
  <si>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</si>
  <si>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</si>
  <si>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</si>
  <si>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</si>
  <si>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</si>
  <si>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</si>
  <si>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</si>
  <si>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</si>
  <si>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</si>
  <si>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</si>
  <si>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</si>
  <si>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</si>
  <si>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</si>
  <si>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</si>
  <si>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</si>
  <si>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</si>
  <si>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</si>
  <si>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</si>
  <si>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</si>
  <si>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</si>
  <si>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</si>
  <si>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</si>
  <si>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</si>
  <si>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</si>
  <si>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</si>
  <si>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</si>
  <si>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</si>
  <si>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</si>
  <si>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</si>
  <si>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</si>
  <si>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</si>
  <si>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</si>
  <si>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</si>
  <si>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</si>
  <si>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</si>
  <si>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</si>
  <si>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</si>
  <si>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</si>
  <si>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</si>
  <si>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</si>
  <si>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</si>
  <si>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</si>
  <si>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</si>
  <si>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</si>
  <si>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</si>
  <si>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</si>
  <si>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</si>
  <si>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</si>
  <si>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</si>
  <si>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</si>
  <si>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</si>
  <si>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</si>
  <si>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</si>
  <si>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</si>
  <si>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</si>
  <si>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</si>
  <si>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</si>
  <si>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</si>
  <si>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</si>
  <si>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</si>
  <si>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</si>
  <si>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</si>
  <si>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</si>
  <si>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</si>
  <si>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</si>
  <si>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</si>
  <si>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</si>
  <si>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</si>
  <si>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</si>
  <si>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</si>
  <si>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</si>
  <si>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</si>
  <si>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</si>
  <si>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</si>
  <si>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</si>
  <si>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</si>
  <si>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</si>
  <si>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</si>
  <si>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</si>
  <si>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</si>
  <si>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</si>
  <si>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</si>
  <si>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</si>
  <si>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</si>
  <si>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</si>
  <si>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</si>
  <si>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</si>
  <si>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</si>
  <si>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</si>
  <si>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</si>
  <si>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</si>
  <si>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</si>
  <si>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</si>
  <si>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</si>
  <si>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</si>
  <si>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</si>
  <si>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</si>
  <si>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</si>
  <si>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</si>
  <si>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</si>
  <si>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</si>
  <si>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</si>
  <si>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</si>
  <si>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</si>
  <si>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</si>
  <si>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</si>
  <si>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</si>
  <si>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</si>
  <si>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</si>
  <si>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</si>
  <si>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</si>
  <si>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</si>
  <si>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</si>
  <si>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</si>
  <si>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</si>
  <si>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</si>
  <si>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</si>
  <si>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</si>
  <si>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</si>
  <si>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</si>
  <si>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</si>
  <si>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</si>
  <si>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</si>
  <si>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</si>
  <si>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</si>
  <si>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</si>
  <si>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</si>
  <si>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</si>
  <si>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</si>
  <si>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</si>
  <si>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</si>
  <si>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</si>
  <si>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</si>
  <si>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</si>
  <si>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</si>
  <si>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</si>
  <si>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</si>
  <si>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</si>
  <si>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</si>
  <si>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</si>
  <si>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</si>
  <si>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</si>
  <si>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</si>
  <si>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</si>
  <si>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</si>
  <si>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</si>
  <si>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</si>
  <si>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</si>
  <si>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</si>
  <si>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</si>
  <si>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</si>
  <si>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</si>
  <si>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</si>
  <si>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</si>
  <si>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</si>
  <si>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</si>
  <si>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</si>
  <si>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</si>
  <si>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</si>
  <si>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</si>
  <si>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</si>
  <si>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</si>
  <si>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</si>
  <si>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</si>
  <si>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</si>
  <si>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</si>
  <si>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</si>
  <si>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</si>
  <si>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</si>
  <si>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</si>
  <si>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</si>
  <si>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</si>
  <si>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</si>
  <si>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</si>
  <si>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</si>
  <si>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</si>
  <si>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</si>
  <si>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</si>
  <si>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</si>
  <si>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</si>
  <si>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</si>
  <si>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</si>
  <si>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</si>
  <si>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</si>
  <si>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</si>
  <si>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</si>
  <si>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</si>
  <si>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</si>
  <si>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</si>
  <si>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</si>
  <si>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</si>
  <si>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</si>
  <si>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</si>
  <si>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</si>
  <si>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</si>
  <si>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</si>
  <si>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</si>
  <si>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</si>
  <si>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</si>
  <si>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</si>
  <si>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</si>
  <si>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</si>
  <si>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</si>
  <si>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</si>
  <si>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</si>
  <si>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</si>
  <si>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</si>
  <si>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</si>
  <si>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</si>
  <si>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</si>
  <si>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</si>
  <si>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</si>
  <si>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</si>
  <si>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</si>
  <si>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</si>
  <si>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</si>
  <si>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</si>
  <si>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</si>
  <si>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</si>
  <si>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</si>
  <si>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</si>
  <si>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</si>
  <si>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</si>
  <si>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</si>
  <si>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</si>
  <si>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</si>
  <si>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</si>
  <si>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</si>
  <si>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</si>
  <si>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</si>
  <si>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</si>
  <si>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</si>
  <si>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</si>
  <si>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</si>
  <si>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</si>
  <si>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</si>
  <si>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</si>
  <si>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</si>
  <si>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</si>
  <si>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</si>
  <si>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</si>
  <si>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</si>
  <si>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</si>
  <si>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</si>
  <si>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</si>
  <si>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</si>
  <si>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</si>
  <si>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</si>
  <si>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</si>
  <si>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</si>
  <si>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</si>
  <si>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</si>
  <si>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</si>
  <si>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</si>
  <si>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</si>
  <si>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</si>
  <si>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</si>
  <si>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</si>
  <si>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</si>
  <si>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</si>
  <si>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</si>
  <si>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</si>
  <si>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</si>
  <si>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</si>
  <si>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</si>
  <si>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</si>
  <si>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</si>
  <si>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</si>
  <si>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</si>
  <si>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</si>
  <si>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</si>
  <si>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</si>
  <si>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</si>
  <si>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</si>
  <si>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</si>
  <si>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</si>
  <si>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</si>
  <si>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</si>
  <si>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</si>
  <si>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</si>
  <si>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</si>
  <si>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</si>
  <si>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</si>
  <si>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</si>
  <si>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</si>
  <si>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</si>
  <si>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</si>
  <si>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</si>
  <si>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</si>
  <si>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</si>
  <si>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</si>
  <si>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</si>
  <si>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</si>
  <si>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</si>
  <si>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</si>
  <si>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</si>
  <si>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</si>
  <si>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</si>
  <si>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</si>
  <si>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</si>
  <si>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</si>
  <si>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</si>
  <si>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</si>
  <si>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</si>
  <si>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</si>
  <si>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</si>
  <si>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</si>
  <si>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</si>
  <si>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</si>
  <si>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</si>
  <si>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</si>
  <si>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</si>
  <si>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</si>
  <si>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</si>
  <si>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</si>
  <si>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</si>
  <si>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</si>
  <si>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</si>
  <si>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</si>
  <si>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</si>
  <si>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</si>
  <si>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</si>
  <si>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</si>
  <si>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</si>
  <si>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</si>
  <si>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</si>
  <si>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</si>
  <si>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</si>
  <si>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</si>
  <si>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</si>
  <si>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</si>
  <si>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</si>
  <si>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</si>
  <si>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</si>
  <si>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</si>
  <si>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</si>
  <si>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</si>
  <si>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</si>
  <si>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</si>
  <si>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</si>
  <si>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</si>
  <si>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</si>
  <si>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</si>
  <si>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</si>
  <si>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</si>
  <si>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</si>
  <si>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</si>
  <si>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</si>
  <si>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</si>
  <si>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</si>
  <si>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</si>
  <si>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</si>
  <si>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</si>
  <si>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</si>
  <si>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</si>
  <si>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</si>
  <si>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</si>
  <si>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</si>
  <si>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</si>
  <si>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</si>
  <si>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</si>
  <si>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</si>
  <si>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</si>
  <si>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</si>
  <si>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</si>
  <si>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</si>
  <si>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</si>
  <si>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</si>
  <si>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</si>
  <si>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</si>
  <si>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</si>
  <si>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</si>
  <si>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</si>
  <si>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</si>
  <si>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</si>
  <si>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</si>
  <si>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</si>
  <si>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</si>
  <si>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</si>
  <si>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</si>
  <si>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</si>
  <si>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</si>
  <si>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</si>
  <si>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</si>
  <si>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</si>
  <si>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</si>
  <si>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</si>
  <si>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</si>
  <si>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</si>
  <si>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</si>
  <si>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</si>
  <si>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</si>
  <si>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</si>
  <si>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</si>
  <si>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</si>
  <si>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</si>
  <si>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</si>
  <si>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</si>
  <si>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</si>
  <si>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</si>
  <si>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</si>
  <si>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</si>
  <si>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</si>
  <si>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</si>
  <si>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</si>
  <si>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</si>
  <si>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</si>
  <si>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</si>
  <si>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</si>
  <si>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</si>
  <si>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</si>
  <si>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</si>
  <si>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</si>
  <si>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</si>
  <si>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</si>
  <si>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</si>
  <si>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</si>
  <si>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</si>
  <si>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</si>
  <si>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</si>
  <si>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</si>
  <si>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</si>
  <si>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</si>
  <si>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</si>
  <si>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</si>
  <si>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</si>
  <si>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</si>
  <si>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</si>
  <si>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</si>
  <si>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</si>
  <si>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</si>
  <si>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</si>
  <si>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</si>
  <si>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</si>
  <si>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</si>
  <si>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</si>
  <si>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</si>
  <si>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</si>
  <si>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</si>
  <si>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</si>
  <si>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</si>
  <si>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</si>
  <si>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</si>
  <si>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</si>
  <si>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</si>
  <si>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</si>
  <si>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</si>
  <si>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</si>
  <si>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</si>
  <si>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</si>
  <si>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</si>
  <si>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</si>
  <si>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</si>
  <si>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</si>
  <si>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</si>
  <si>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</si>
  <si>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</si>
  <si>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</si>
  <si>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</si>
  <si>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</si>
  <si>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</si>
  <si>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</si>
  <si>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</si>
  <si>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</si>
  <si>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</si>
  <si>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</si>
  <si>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</si>
  <si>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</si>
  <si>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</si>
  <si>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</si>
  <si>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</si>
  <si>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</si>
  <si>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</si>
  <si>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</si>
  <si>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</si>
  <si>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</si>
  <si>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</si>
  <si>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</si>
  <si>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</si>
  <si>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</si>
  <si>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</si>
  <si>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</si>
  <si>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</si>
  <si>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</si>
  <si>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</si>
  <si>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</si>
  <si>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</si>
  <si>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</si>
  <si>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</si>
  <si>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</si>
  <si>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</si>
  <si>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</si>
  <si>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</si>
  <si>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</si>
  <si>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</si>
  <si>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</si>
  <si>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</si>
  <si>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</si>
  <si>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</si>
  <si>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</si>
  <si>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</si>
  <si>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</si>
  <si>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</si>
  <si>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</si>
  <si>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</si>
  <si>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</si>
  <si>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</si>
  <si>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</si>
  <si>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</si>
  <si>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</si>
  <si>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</si>
  <si>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</si>
  <si>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</si>
  <si>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</si>
  <si>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</si>
  <si>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</si>
  <si>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</si>
  <si>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</si>
  <si>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</si>
  <si>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</si>
  <si>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</si>
  <si>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</si>
  <si>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</si>
  <si>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</si>
  <si>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</si>
  <si>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</si>
  <si>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</si>
  <si>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</si>
  <si>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</si>
  <si>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</si>
  <si>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</si>
  <si>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</si>
  <si>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</si>
  <si>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</si>
  <si>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</si>
  <si>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</si>
  <si>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</si>
  <si>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</si>
  <si>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</si>
  <si>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</si>
  <si>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</si>
  <si>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</si>
  <si>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</si>
  <si>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</si>
  <si>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</si>
  <si>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</si>
  <si>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</si>
  <si>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</si>
  <si>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</si>
  <si>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</si>
  <si>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</si>
  <si>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</si>
  <si>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</si>
  <si>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</si>
  <si>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</si>
  <si>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</si>
  <si>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</si>
  <si>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</si>
  <si>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</si>
  <si>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</si>
  <si>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</si>
  <si>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</si>
  <si>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</si>
  <si>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</si>
  <si>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</si>
  <si>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</si>
  <si>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</si>
  <si>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</si>
  <si>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</si>
  <si>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</si>
  <si>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</si>
  <si>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</si>
  <si>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</si>
  <si>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</si>
  <si>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</si>
  <si>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</si>
  <si>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</si>
  <si>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</si>
  <si>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</si>
  <si>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</si>
  <si>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</si>
  <si>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</si>
  <si>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</si>
  <si>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</si>
  <si>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</si>
  <si>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</si>
  <si>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</si>
  <si>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</si>
  <si>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</si>
  <si>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</si>
  <si>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</si>
  <si>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</si>
  <si>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</si>
  <si>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</si>
  <si>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</si>
  <si>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</si>
  <si>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</si>
  <si>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</si>
  <si>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</si>
  <si>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</si>
  <si>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</si>
  <si>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</si>
  <si>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</si>
  <si>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</si>
  <si>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</si>
  <si>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</si>
  <si>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</si>
  <si>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</si>
  <si>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</si>
  <si>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</si>
  <si>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</si>
  <si>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</si>
  <si>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</si>
  <si>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</si>
  <si>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</si>
  <si>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</si>
  <si>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</si>
  <si>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</si>
  <si>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</si>
  <si>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</si>
  <si>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</si>
  <si>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</si>
  <si>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</si>
  <si>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</si>
  <si>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</si>
  <si>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</si>
  <si>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</si>
  <si>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</si>
  <si>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</si>
  <si>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</si>
  <si>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</si>
  <si>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</si>
  <si>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</si>
  <si>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</si>
  <si>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</si>
  <si>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</si>
  <si>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</si>
  <si>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</si>
  <si>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</si>
  <si>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</si>
  <si>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</si>
  <si>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</si>
  <si>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</si>
  <si>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</si>
  <si>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</si>
  <si>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</si>
  <si>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</si>
  <si>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</si>
  <si>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</si>
  <si>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</si>
  <si>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</si>
  <si>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</si>
  <si>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</si>
  <si>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</si>
  <si>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</si>
  <si>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</si>
  <si>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</si>
  <si>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</si>
  <si>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</si>
  <si>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</si>
  <si>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</si>
  <si>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</si>
  <si>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</si>
  <si>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</si>
  <si>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</si>
  <si>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</si>
  <si>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</si>
  <si>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</si>
  <si>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</si>
  <si>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</si>
  <si>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</si>
  <si>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</si>
  <si>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</si>
  <si>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</si>
  <si>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</si>
  <si>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</si>
  <si>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</si>
  <si>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</si>
  <si>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</si>
  <si>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</si>
  <si>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</si>
  <si>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</si>
  <si>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</si>
  <si>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</si>
  <si>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</si>
  <si>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</si>
  <si>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</si>
  <si>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</si>
  <si>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</si>
  <si>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</si>
  <si>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</si>
  <si>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</si>
  <si>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</si>
  <si>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</si>
  <si>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</si>
  <si>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</si>
  <si>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</si>
  <si>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</si>
  <si>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</si>
  <si>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</si>
  <si>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</si>
  <si>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</si>
  <si>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</si>
  <si>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</si>
  <si>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</si>
  <si>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</si>
  <si>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</si>
  <si>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</si>
  <si>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</si>
  <si>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</si>
  <si>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</si>
  <si>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</si>
  <si>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</si>
  <si>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</si>
  <si>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</si>
  <si>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</si>
  <si>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</si>
  <si>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</si>
  <si>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</si>
  <si>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</si>
  <si>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</si>
  <si>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</si>
  <si>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</si>
  <si>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</si>
  <si>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</si>
  <si>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</si>
  <si>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</si>
  <si>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</si>
  <si>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</si>
  <si>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</si>
  <si>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</si>
  <si>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</si>
  <si>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</si>
  <si>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</si>
  <si>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</si>
  <si>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</si>
  <si>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</si>
  <si>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</si>
  <si>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</si>
  <si>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</si>
  <si>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</si>
  <si>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</si>
  <si>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</si>
  <si>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</si>
  <si>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</si>
  <si>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</si>
  <si>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</si>
  <si>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</si>
  <si>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</si>
  <si>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</si>
  <si>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</si>
  <si>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</si>
  <si>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</si>
  <si>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</si>
  <si>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</si>
  <si>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</si>
  <si>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</si>
  <si>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</si>
  <si>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</si>
  <si>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</si>
  <si>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</si>
  <si>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</si>
  <si>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</si>
  <si>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</si>
  <si>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</si>
  <si>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</si>
  <si>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</si>
  <si>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</si>
  <si>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</si>
  <si>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</si>
  <si>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</si>
  <si>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</si>
  <si>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</si>
  <si>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</si>
  <si>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</si>
  <si>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</si>
  <si>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</si>
  <si>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</si>
  <si>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</si>
  <si>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</si>
  <si>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</si>
  <si>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</si>
  <si>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</si>
  <si>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</si>
  <si>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</si>
  <si>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</si>
  <si>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</si>
  <si>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</si>
  <si>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</si>
  <si>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</si>
  <si>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</si>
  <si>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</si>
  <si>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</si>
  <si>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</si>
  <si>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</si>
  <si>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</si>
  <si>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</si>
  <si>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</si>
  <si>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</si>
  <si>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</si>
  <si>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</si>
  <si>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</si>
  <si>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</si>
  <si>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</si>
  <si>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</si>
  <si>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</si>
  <si>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</si>
  <si>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</si>
  <si>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</si>
  <si>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</si>
  <si>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</si>
  <si>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</si>
  <si>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</si>
  <si>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</si>
  <si>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</si>
  <si>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</si>
  <si>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</si>
  <si>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</si>
  <si>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</si>
  <si>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</si>
  <si>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</si>
  <si>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</si>
  <si>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</si>
  <si>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</si>
  <si>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</si>
  <si>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</si>
  <si>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</si>
  <si>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</si>
  <si>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</si>
  <si>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</si>
  <si>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</si>
  <si>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</si>
  <si>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</si>
  <si>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</si>
  <si>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</si>
  <si>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</si>
  <si>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</si>
  <si>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</si>
  <si>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</si>
  <si>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</si>
  <si>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</si>
  <si>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</si>
  <si>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</si>
  <si>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</si>
  <si>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</si>
  <si>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</si>
  <si>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</si>
  <si>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</si>
  <si>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</si>
  <si>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</si>
  <si>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</si>
  <si>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</si>
  <si>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</si>
  <si>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</si>
  <si>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</si>
  <si>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</si>
  <si>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</si>
  <si>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</si>
  <si>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</si>
  <si>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</si>
  <si>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</si>
  <si>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</si>
  <si>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</si>
  <si>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</si>
  <si>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</si>
  <si>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</si>
  <si>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</si>
  <si>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</si>
  <si>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</si>
  <si>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</si>
  <si>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</si>
  <si>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</si>
  <si>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</si>
  <si>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</si>
  <si>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</si>
  <si>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</si>
  <si>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</si>
  <si>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</si>
  <si>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</si>
  <si>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</si>
  <si>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</si>
  <si>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</si>
  <si>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</si>
  <si>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</si>
  <si>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</si>
  <si>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</si>
  <si>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</si>
  <si>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</si>
  <si>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</si>
  <si>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</si>
  <si>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</si>
  <si>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</si>
  <si>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</si>
  <si>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</si>
  <si>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</si>
  <si>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</si>
  <si>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</si>
  <si>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</si>
  <si>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</si>
  <si>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</si>
  <si>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</si>
  <si>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</si>
  <si>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</si>
  <si>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</si>
  <si>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</si>
  <si>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</si>
  <si>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</si>
  <si>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</si>
  <si>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</si>
  <si>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</si>
  <si>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</si>
  <si>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</si>
  <si>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</si>
  <si>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</si>
  <si>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</si>
  <si>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</si>
  <si>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</si>
  <si>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</si>
  <si>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</si>
  <si>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</si>
  <si>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</si>
  <si>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</si>
  <si>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</si>
  <si>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</si>
  <si>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</si>
  <si>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</si>
  <si>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</si>
  <si>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</si>
  <si>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</si>
  <si>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</si>
  <si>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</si>
  <si>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</si>
  <si>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</si>
  <si>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</si>
  <si>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</si>
  <si>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</si>
  <si>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</si>
  <si>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</si>
  <si>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</si>
  <si>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</si>
  <si>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</si>
  <si>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</si>
  <si>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</si>
  <si>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</si>
  <si>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</si>
  <si>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</si>
  <si>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</si>
  <si>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</si>
  <si>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</si>
  <si>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</si>
  <si>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</si>
  <si>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</si>
  <si>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</si>
  <si>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</si>
  <si>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</si>
  <si>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</si>
  <si>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</si>
  <si>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</si>
  <si>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</si>
  <si>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</si>
  <si>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</si>
  <si>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</si>
  <si>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</si>
  <si>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</si>
  <si>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</si>
  <si>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</si>
  <si>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</si>
  <si>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</si>
  <si>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</si>
  <si>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</si>
  <si>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</si>
  <si>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</si>
  <si>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</si>
  <si>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</si>
  <si>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</si>
  <si>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</si>
  <si>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</si>
  <si>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</si>
  <si>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</si>
  <si>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</si>
  <si>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</si>
  <si>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</si>
  <si>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</si>
  <si>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</si>
  <si>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</si>
  <si>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</si>
  <si>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</si>
  <si>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</si>
  <si>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</si>
  <si>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</si>
  <si>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</si>
  <si>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</si>
  <si>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</si>
  <si>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</si>
  <si>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</si>
  <si>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</si>
  <si>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</si>
  <si>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</si>
  <si>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</si>
  <si>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</si>
  <si>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</si>
  <si>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</si>
  <si>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</si>
  <si>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</si>
  <si>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</si>
  <si>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</si>
  <si>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</si>
  <si>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</si>
  <si>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</si>
  <si>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</si>
  <si>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</si>
  <si>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</si>
  <si>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</si>
  <si>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</si>
  <si>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</si>
  <si>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</si>
  <si>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</si>
  <si>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</si>
  <si>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</si>
  <si>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</si>
  <si>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</si>
  <si>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</si>
  <si>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</si>
  <si>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</si>
  <si>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</si>
  <si>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</si>
  <si>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</si>
  <si>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</si>
  <si>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</si>
  <si>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</si>
  <si>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</si>
  <si>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</si>
  <si>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</si>
  <si>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</si>
  <si>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</si>
  <si>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</si>
  <si>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</si>
  <si>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</si>
  <si>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</si>
  <si>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</si>
  <si>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</si>
  <si>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</si>
  <si>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</si>
  <si>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</si>
  <si>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</si>
  <si>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</si>
  <si>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</si>
  <si>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</si>
  <si>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</si>
  <si>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</si>
  <si>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</si>
  <si>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</si>
  <si>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</si>
  <si>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</si>
  <si>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</si>
  <si>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</si>
  <si>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</si>
  <si>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</si>
  <si>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</si>
  <si>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</si>
  <si>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</si>
  <si>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</si>
  <si>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</si>
  <si>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</si>
  <si>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</si>
  <si>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</si>
  <si>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</si>
  <si>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</si>
  <si>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</si>
  <si>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</si>
  <si>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</si>
  <si>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</si>
  <si>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</si>
  <si>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</si>
  <si>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</si>
  <si>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</si>
  <si>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</si>
  <si>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</si>
  <si>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</si>
  <si>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</si>
  <si>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</si>
  <si>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</si>
  <si>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</si>
  <si>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</si>
  <si>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</si>
  <si>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</si>
  <si>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</si>
  <si>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</si>
  <si>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</si>
  <si>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</si>
  <si>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</si>
  <si>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</si>
  <si>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</si>
  <si>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</si>
  <si>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</si>
  <si>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</si>
  <si>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</si>
  <si>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</si>
  <si>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</si>
  <si>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</si>
  <si>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</si>
  <si>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</si>
  <si>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</si>
  <si>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</si>
  <si>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</si>
  <si>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</si>
  <si>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</si>
  <si>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</si>
  <si>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</si>
  <si>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</si>
  <si>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</si>
  <si>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</si>
  <si>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</si>
  <si>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</si>
  <si>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</si>
  <si>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</si>
  <si>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</si>
  <si>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</si>
  <si>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</si>
  <si>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</si>
  <si>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</si>
  <si>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</si>
  <si>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</si>
  <si>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</si>
  <si>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</si>
  <si>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</si>
  <si>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</si>
  <si>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</si>
  <si>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</si>
  <si>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</si>
  <si>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</si>
  <si>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</si>
  <si>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</si>
  <si>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</si>
  <si>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</si>
  <si>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</si>
  <si>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</si>
  <si>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</si>
  <si>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</si>
  <si>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</si>
  <si>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</si>
  <si>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</si>
  <si>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</si>
  <si>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</si>
  <si>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</si>
  <si>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</si>
  <si>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</si>
  <si>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</si>
  <si>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</si>
  <si>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</si>
  <si>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</si>
  <si>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</si>
  <si>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</si>
  <si>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</si>
  <si>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</si>
  <si>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</si>
  <si>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</si>
  <si>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</si>
  <si>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</si>
  <si>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</si>
  <si>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</si>
  <si>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</si>
  <si>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</si>
  <si>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</si>
  <si>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</si>
  <si>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</si>
  <si>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</si>
  <si>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</si>
  <si>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</si>
  <si>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</si>
  <si>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</si>
  <si>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</si>
  <si>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</si>
  <si>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</si>
  <si>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</si>
  <si>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</si>
  <si>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</si>
  <si>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</si>
  <si>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</si>
  <si>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</si>
  <si>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</si>
  <si>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</si>
  <si>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</si>
  <si>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</si>
  <si>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</si>
  <si>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</si>
  <si>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</si>
  <si>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</si>
  <si>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</si>
  <si>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</si>
  <si>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</si>
  <si>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</si>
  <si>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</si>
  <si>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</si>
  <si>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</si>
  <si>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</si>
  <si>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</si>
  <si>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</si>
  <si>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</si>
  <si>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</si>
  <si>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</si>
  <si>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</si>
  <si>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</si>
  <si>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</si>
  <si>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</si>
  <si>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</si>
  <si>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</si>
  <si>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</si>
  <si>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</si>
  <si>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</si>
  <si>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</si>
  <si>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</si>
  <si>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</si>
  <si>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</si>
  <si>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</si>
  <si>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</si>
  <si>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</si>
  <si>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</si>
  <si>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</si>
  <si>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</si>
  <si>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</si>
  <si>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</si>
  <si>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</si>
  <si>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</si>
  <si>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</si>
  <si>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</si>
  <si>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</si>
  <si>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</si>
  <si>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</si>
  <si>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</si>
  <si>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</si>
  <si>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</si>
  <si>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</si>
  <si>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</si>
  <si>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</si>
  <si>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</si>
  <si>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</si>
  <si>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</si>
  <si>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</si>
  <si>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</si>
  <si>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</si>
  <si>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</si>
  <si>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</si>
  <si>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</si>
  <si>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</si>
  <si>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</si>
  <si>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</si>
  <si>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</si>
  <si>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</si>
  <si>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</si>
  <si>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</si>
  <si>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</si>
  <si>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</si>
  <si>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</si>
  <si>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</si>
  <si>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</si>
  <si>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</si>
  <si>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</si>
  <si>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</si>
  <si>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</si>
  <si>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</si>
  <si>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</si>
  <si>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</si>
  <si>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</si>
  <si>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</si>
  <si>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</si>
  <si>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</si>
  <si>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</si>
  <si>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</si>
  <si>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</si>
  <si>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</si>
  <si>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</si>
  <si>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</si>
  <si>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</si>
  <si>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</si>
  <si>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</si>
  <si>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</si>
  <si>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</si>
  <si>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</si>
  <si>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</si>
  <si>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</si>
  <si>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</si>
  <si>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</si>
  <si>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</si>
  <si>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</si>
  <si>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</si>
  <si>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</si>
  <si>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</si>
  <si>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</si>
  <si>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</si>
  <si>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</si>
  <si>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</si>
  <si>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</si>
  <si>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</si>
  <si>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</si>
  <si>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</si>
  <si>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</si>
  <si>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</si>
  <si>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</si>
  <si>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</si>
  <si>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</si>
  <si>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</si>
  <si>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</si>
  <si>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</si>
  <si>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</si>
  <si>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</si>
  <si>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</si>
  <si>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</si>
  <si>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</si>
  <si>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</si>
  <si>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</si>
  <si>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</si>
  <si>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</si>
  <si>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</si>
  <si>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</si>
  <si>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</si>
  <si>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</si>
  <si>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</si>
  <si>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</si>
  <si>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</si>
  <si>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</si>
  <si>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</si>
  <si>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</si>
  <si>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</si>
  <si>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</si>
  <si>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</si>
  <si>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</si>
  <si>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</si>
  <si>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</si>
  <si>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</si>
  <si>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</si>
  <si>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</si>
  <si>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</si>
  <si>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</si>
  <si>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</si>
  <si>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</si>
  <si>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</si>
  <si>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</si>
  <si>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</si>
  <si>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</si>
  <si>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</si>
  <si>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</si>
  <si>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</si>
  <si>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</si>
  <si>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</si>
  <si>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</si>
  <si>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</si>
  <si>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</si>
  <si>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</si>
  <si>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</si>
  <si>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</si>
  <si>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</si>
  <si>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</si>
  <si>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</si>
  <si>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</si>
  <si>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</si>
  <si>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</si>
  <si>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</si>
  <si>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</si>
  <si>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</si>
  <si>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</si>
  <si>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</si>
  <si>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</si>
  <si>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</si>
  <si>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</si>
  <si>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</si>
  <si>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</si>
  <si>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</si>
  <si>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</si>
  <si>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</si>
  <si>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</si>
  <si>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</si>
  <si>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</si>
  <si>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</si>
  <si>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</si>
  <si>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</si>
  <si>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</si>
  <si>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</si>
  <si>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</si>
  <si>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</si>
  <si>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</si>
  <si>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</si>
  <si>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</si>
  <si>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</si>
  <si>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</si>
  <si>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</si>
  <si>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</si>
  <si>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</si>
  <si>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</si>
  <si>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</si>
  <si>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</si>
  <si>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</si>
  <si>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</si>
  <si>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</si>
  <si>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</si>
  <si>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</si>
  <si>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</si>
  <si>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</si>
  <si>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</si>
  <si>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</si>
  <si>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</si>
  <si>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</si>
  <si>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</si>
  <si>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</si>
  <si>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</si>
  <si>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</si>
  <si>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</si>
  <si>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</si>
  <si>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</si>
  <si>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</si>
  <si>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</si>
  <si>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</si>
  <si>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</si>
  <si>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</si>
  <si>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</si>
  <si>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</si>
  <si>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</si>
  <si>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</si>
  <si>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</si>
  <si>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</si>
  <si>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</si>
  <si>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</si>
  <si>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</si>
  <si>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</si>
  <si>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</si>
  <si>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</si>
  <si>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</si>
  <si>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</si>
  <si>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</si>
  <si>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</si>
  <si>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</si>
  <si>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</si>
  <si>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</si>
  <si>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</si>
  <si>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</si>
  <si>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</si>
  <si>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</si>
  <si>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</si>
  <si>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</si>
  <si>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</si>
  <si>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</si>
  <si>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</si>
  <si>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</si>
  <si>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</si>
  <si>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</si>
  <si>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</si>
  <si>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</si>
  <si>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</si>
  <si>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</si>
  <si>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</si>
  <si>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</si>
  <si>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</si>
  <si>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</si>
  <si>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</si>
  <si>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</si>
  <si>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</si>
  <si>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</si>
  <si>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</si>
  <si>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</si>
  <si>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</si>
  <si>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</si>
  <si>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</si>
  <si>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</si>
  <si>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</si>
  <si>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</si>
  <si>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</si>
  <si>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</si>
  <si>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</si>
  <si>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</si>
  <si>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</si>
  <si>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</si>
  <si>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</si>
  <si>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</si>
  <si>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</si>
  <si>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</si>
  <si>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</si>
  <si>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</si>
  <si>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</si>
  <si>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</si>
  <si>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</si>
  <si>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</si>
  <si>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</si>
  <si>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</si>
  <si>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</si>
  <si>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</si>
  <si>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</si>
  <si>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</si>
  <si>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</si>
  <si>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</si>
  <si>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</si>
  <si>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</si>
  <si>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</si>
  <si>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</si>
  <si>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</si>
  <si>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</si>
  <si>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</si>
  <si>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</si>
  <si>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</si>
  <si>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</si>
  <si>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</si>
  <si>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</si>
  <si>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</si>
  <si>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</si>
  <si>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</si>
  <si>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</si>
  <si>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</si>
  <si>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</si>
  <si>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</si>
  <si>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</si>
  <si>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</si>
  <si>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</si>
  <si>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</si>
  <si>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</si>
  <si>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</si>
  <si>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</si>
  <si>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</si>
  <si>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</si>
  <si>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</si>
  <si>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</si>
  <si>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</si>
  <si>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</si>
  <si>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</si>
  <si>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</si>
  <si>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</si>
  <si>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</si>
  <si>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</si>
  <si>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</si>
  <si>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</si>
  <si>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</si>
  <si>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</si>
  <si>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</si>
  <si>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</si>
  <si>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</si>
  <si>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</si>
  <si>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</si>
  <si>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</si>
  <si>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</si>
  <si>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</si>
  <si>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</si>
  <si>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</si>
  <si>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</si>
  <si>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</si>
  <si>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</si>
  <si>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</si>
  <si>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</si>
  <si>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</si>
  <si>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</si>
  <si>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</si>
  <si>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</si>
  <si>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</si>
  <si>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</si>
  <si>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</si>
  <si>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</si>
  <si>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</si>
  <si>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</si>
  <si>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</si>
  <si>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</si>
  <si>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</si>
  <si>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</si>
  <si>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</si>
  <si>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</si>
  <si>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</si>
  <si>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</si>
  <si>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</si>
  <si>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</si>
  <si>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</si>
  <si>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</si>
  <si>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</si>
  <si>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</si>
  <si>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</si>
  <si>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</si>
  <si>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</si>
  <si>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</si>
  <si>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</si>
  <si>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</si>
  <si>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</si>
  <si>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</si>
  <si>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</si>
  <si>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</si>
  <si>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</si>
  <si>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</si>
  <si>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</si>
  <si>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</si>
  <si>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</si>
  <si>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</si>
  <si>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</si>
  <si>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</si>
  <si>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</si>
  <si>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</si>
  <si>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</si>
  <si>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</si>
  <si>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</si>
  <si>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</si>
  <si>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</si>
  <si>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</si>
  <si>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</si>
  <si>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</si>
  <si>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</si>
  <si>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</si>
  <si>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</si>
  <si>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</si>
  <si>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</si>
  <si>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</si>
  <si>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</si>
  <si>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</si>
  <si>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</si>
  <si>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</si>
  <si>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</si>
  <si>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</si>
  <si>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</si>
  <si>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</si>
  <si>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</si>
  <si>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</si>
  <si>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</si>
  <si>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</si>
  <si>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</si>
  <si>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</si>
  <si>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</si>
  <si>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</si>
  <si>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</si>
  <si>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</si>
  <si>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</si>
  <si>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</si>
  <si>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</si>
  <si>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</si>
  <si>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</si>
  <si>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</si>
  <si>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</si>
  <si>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</si>
  <si>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</si>
  <si>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</si>
  <si>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</si>
  <si>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</si>
  <si>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</si>
  <si>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</si>
  <si>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</si>
  <si>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</si>
  <si>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</si>
  <si>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</si>
  <si>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</si>
  <si>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</si>
  <si>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</si>
  <si>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</si>
  <si>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</si>
  <si>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</si>
  <si>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</si>
  <si>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</si>
  <si>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</si>
  <si>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</si>
  <si>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</si>
  <si>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</si>
  <si>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</si>
  <si>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</si>
  <si>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</si>
  <si>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</si>
  <si>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</si>
  <si>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</si>
  <si>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</si>
  <si>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</si>
  <si>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</si>
  <si>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</si>
  <si>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</si>
  <si>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</si>
  <si>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</si>
  <si>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</si>
  <si>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</si>
  <si>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</si>
  <si>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</si>
  <si>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</si>
  <si>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</si>
  <si>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</si>
  <si>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</si>
  <si>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</si>
  <si>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</si>
  <si>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</si>
  <si>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</si>
  <si>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</si>
  <si>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</si>
  <si>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</si>
  <si>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</si>
  <si>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</si>
  <si>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</si>
  <si>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</si>
  <si>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</si>
  <si>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</si>
  <si>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</si>
  <si>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</si>
  <si>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</si>
  <si>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</si>
  <si>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</si>
  <si>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</si>
  <si>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</si>
  <si>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</si>
  <si>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</si>
  <si>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</si>
  <si>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</si>
  <si>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</si>
  <si>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</si>
  <si>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</si>
  <si>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</si>
  <si>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</si>
  <si>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</si>
  <si>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</si>
  <si>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</si>
  <si>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</si>
  <si>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</si>
  <si>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</si>
  <si>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</si>
  <si>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</si>
  <si>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</si>
  <si>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</si>
  <si>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</si>
  <si>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</si>
  <si>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</si>
  <si>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</si>
  <si>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</si>
  <si>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</si>
  <si>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</si>
  <si>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</si>
  <si>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</si>
  <si>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</si>
  <si>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</si>
  <si>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</si>
  <si>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</si>
  <si>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</si>
  <si>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</si>
  <si>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</si>
  <si>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</si>
  <si>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</si>
  <si>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</si>
  <si>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</si>
  <si>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</si>
  <si>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</si>
  <si>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</si>
  <si>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</si>
  <si>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</si>
  <si>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</si>
  <si>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</si>
  <si>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</si>
  <si>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</si>
  <si>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</si>
  <si>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</si>
  <si>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</si>
  <si>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</si>
  <si>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</si>
  <si>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</si>
  <si>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</si>
  <si>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</si>
  <si>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</si>
  <si>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</si>
  <si>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</si>
  <si>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</si>
  <si>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</si>
  <si>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</si>
  <si>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</si>
  <si>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</si>
  <si>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</si>
  <si>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</si>
  <si>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</si>
  <si>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</si>
  <si>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</si>
  <si>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</si>
  <si>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</si>
  <si>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</si>
  <si>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</si>
  <si>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</si>
  <si>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</si>
  <si>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</si>
  <si>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</si>
  <si>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</si>
  <si>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</si>
  <si>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</si>
  <si>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</si>
  <si>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</si>
  <si>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</si>
  <si>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</si>
  <si>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</si>
  <si>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</si>
  <si>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</si>
  <si>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</si>
  <si>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</si>
  <si>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</si>
  <si>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</si>
  <si>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</si>
  <si>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</si>
  <si>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</si>
  <si>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</si>
  <si>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</si>
  <si>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</si>
  <si>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</si>
  <si>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</si>
  <si>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</si>
  <si>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</si>
  <si>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</si>
  <si>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</si>
  <si>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</si>
  <si>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</si>
  <si>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</si>
  <si>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</si>
  <si>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</si>
  <si>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</si>
  <si>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</si>
  <si>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</si>
  <si>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</si>
  <si>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</si>
  <si>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</si>
  <si>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</si>
  <si>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</si>
  <si>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</si>
  <si>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</si>
  <si>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</si>
  <si>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</si>
  <si>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</si>
  <si>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</si>
  <si>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</si>
  <si>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</si>
  <si>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</si>
  <si>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</si>
  <si>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</si>
  <si>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</si>
  <si>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</si>
  <si>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</si>
  <si>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</si>
  <si>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</si>
  <si>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</si>
  <si>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</si>
  <si>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</si>
  <si>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</si>
  <si>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</si>
  <si>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</si>
  <si>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</si>
  <si>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</si>
  <si>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</si>
  <si>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</si>
  <si>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</si>
  <si>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</si>
  <si>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</si>
  <si>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</si>
  <si>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</si>
  <si>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</si>
  <si>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</si>
  <si>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</si>
  <si>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</si>
  <si>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</si>
  <si>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</si>
  <si>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</si>
  <si>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</si>
  <si>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</si>
  <si>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</si>
  <si>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</si>
  <si>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</si>
  <si>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</si>
  <si>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</si>
  <si>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</si>
  <si>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</si>
  <si>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</si>
  <si>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</si>
  <si>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</si>
  <si>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</si>
  <si>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</si>
  <si>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</si>
  <si>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</si>
  <si>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</si>
  <si>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</si>
  <si>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</si>
  <si>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</si>
  <si>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</si>
  <si>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</si>
  <si>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</si>
  <si>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</si>
  <si>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</si>
  <si>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</si>
  <si>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</si>
  <si>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</si>
  <si>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</si>
  <si>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</si>
  <si>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</si>
  <si>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</si>
  <si>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</si>
  <si>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</si>
  <si>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</si>
  <si>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</si>
  <si>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</si>
  <si>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</si>
  <si>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</si>
  <si>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</si>
  <si>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</si>
  <si>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</si>
  <si>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</si>
  <si>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</si>
  <si>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</si>
  <si>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</si>
  <si>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</si>
  <si>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</si>
  <si>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</si>
  <si>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</si>
  <si>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</si>
  <si>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</si>
  <si>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</si>
  <si>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</si>
  <si>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</si>
  <si>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</si>
  <si>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</si>
  <si>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</si>
  <si>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</si>
  <si>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</si>
  <si>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</si>
  <si>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</si>
  <si>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</si>
  <si>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</si>
  <si>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</si>
  <si>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</si>
  <si>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</si>
  <si>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</si>
  <si>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</si>
  <si>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</si>
  <si>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</si>
  <si>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</si>
  <si>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</si>
  <si>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</si>
  <si>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</si>
  <si>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</si>
  <si>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</si>
  <si>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</si>
  <si>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</si>
  <si>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</si>
  <si>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</si>
  <si>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</si>
  <si>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</si>
  <si>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</si>
  <si>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</si>
  <si>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</si>
  <si>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</si>
  <si>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</si>
  <si>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</si>
  <si>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</si>
  <si>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</si>
  <si>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</si>
  <si>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</si>
  <si>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</si>
  <si>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</si>
  <si>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</si>
  <si>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</si>
  <si>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</si>
  <si>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</si>
  <si>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</si>
  <si>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</si>
  <si>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</si>
  <si>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</si>
  <si>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</si>
  <si>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</si>
  <si>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</si>
  <si>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</si>
  <si>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</si>
  <si>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</si>
  <si>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</si>
  <si>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</si>
  <si>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</si>
  <si>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</si>
  <si>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</si>
  <si>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</si>
  <si>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</si>
  <si>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</si>
  <si>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</si>
  <si>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</si>
  <si>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</si>
  <si>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</si>
  <si>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</si>
  <si>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</si>
  <si>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</si>
  <si>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</si>
  <si>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</si>
  <si>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</si>
  <si>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</si>
  <si>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</si>
  <si>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</si>
  <si>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</si>
  <si>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</si>
  <si>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</si>
  <si>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</si>
  <si>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</si>
  <si>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</si>
  <si>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</si>
  <si>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</si>
  <si>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</si>
  <si>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</si>
  <si>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</si>
  <si>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</si>
  <si>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</si>
  <si>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</si>
  <si>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</si>
  <si>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</si>
  <si>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</si>
  <si>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</si>
  <si>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</si>
  <si>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</si>
  <si>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</si>
  <si>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</si>
  <si>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</si>
  <si>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</si>
  <si>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</si>
  <si>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</si>
  <si>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</si>
  <si>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</si>
  <si>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</si>
  <si>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</si>
  <si>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</si>
  <si>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</si>
  <si>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</si>
  <si>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</si>
  <si>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</si>
  <si>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</si>
  <si>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</si>
  <si>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</si>
  <si>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</si>
  <si>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</si>
  <si>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</si>
  <si>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</si>
  <si>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</si>
  <si>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</si>
  <si>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</si>
  <si>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</si>
  <si>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</si>
  <si>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</si>
  <si>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</si>
  <si>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</si>
  <si>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</si>
  <si>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</si>
  <si>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</si>
  <si>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</si>
  <si>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</si>
  <si>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</si>
  <si>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</si>
  <si>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</si>
  <si>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</si>
  <si>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</si>
  <si>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</si>
  <si>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</si>
  <si>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</si>
  <si>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</si>
  <si>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</si>
  <si>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</si>
  <si>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</si>
  <si>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</si>
  <si>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</si>
  <si>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</si>
  <si>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</si>
  <si>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</si>
  <si>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</si>
  <si>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</si>
  <si>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</si>
  <si>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</si>
  <si>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</si>
  <si>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</si>
  <si>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</si>
  <si>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</si>
  <si>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</si>
  <si>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</si>
  <si>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</si>
  <si>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</si>
  <si>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</si>
  <si>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</si>
  <si>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</si>
  <si>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</si>
  <si>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</si>
  <si>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</si>
  <si>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</si>
  <si>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</si>
  <si>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</si>
  <si>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</si>
  <si>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</si>
  <si>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</si>
  <si>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</si>
  <si>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</si>
  <si>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</si>
  <si>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</si>
  <si>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</si>
  <si>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</si>
  <si>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</si>
  <si>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</si>
  <si>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</si>
  <si>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</si>
  <si>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</si>
  <si>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</si>
  <si>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</si>
  <si>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</si>
  <si>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</si>
  <si>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</si>
  <si>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</si>
  <si>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</si>
  <si>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</si>
  <si>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</si>
  <si>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</si>
  <si>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</si>
  <si>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</si>
  <si>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</si>
  <si>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</si>
  <si>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</si>
  <si>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</si>
  <si>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</si>
  <si>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</si>
  <si>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</si>
  <si>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</si>
  <si>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</si>
  <si>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</si>
  <si>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</si>
  <si>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</si>
  <si>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</si>
  <si>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</si>
  <si>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</si>
  <si>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</si>
  <si>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</si>
  <si>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</si>
  <si>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</si>
  <si>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</si>
  <si>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</si>
  <si>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</si>
  <si>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</si>
  <si>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</si>
  <si>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</si>
  <si>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</si>
  <si>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</si>
  <si>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</si>
  <si>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</si>
  <si>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</si>
  <si>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</si>
  <si>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</si>
  <si>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</si>
  <si>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</si>
  <si>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</si>
  <si>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</si>
  <si>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</si>
  <si>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</si>
  <si>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</si>
  <si>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</si>
  <si>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</si>
  <si>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</si>
  <si>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</si>
  <si>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</si>
  <si>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</si>
  <si>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</si>
  <si>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</si>
  <si>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</si>
  <si>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</si>
  <si>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</si>
  <si>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</si>
  <si>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</si>
  <si>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</si>
  <si>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</si>
  <si>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</si>
  <si>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</si>
  <si>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</si>
  <si>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</si>
  <si>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</si>
  <si>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</si>
  <si>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</si>
  <si>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</si>
  <si>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</si>
  <si>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</si>
  <si>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</si>
  <si>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</si>
  <si>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</si>
  <si>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</si>
  <si>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</si>
  <si>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</si>
  <si>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</si>
  <si>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</si>
  <si>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</si>
  <si>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</si>
  <si>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</si>
  <si>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</si>
  <si>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</si>
  <si>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</si>
  <si>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</si>
  <si>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</si>
  <si>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</si>
  <si>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</si>
  <si>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</si>
  <si>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</si>
  <si>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</si>
  <si>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</si>
  <si>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</si>
  <si>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</si>
  <si>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</si>
  <si>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</si>
  <si>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</si>
  <si>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</si>
  <si>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</si>
  <si>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</si>
  <si>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</si>
  <si>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</si>
  <si>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</si>
  <si>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</si>
  <si>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</si>
  <si>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</si>
  <si>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</si>
  <si>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</si>
  <si>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</si>
  <si>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</si>
  <si>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</si>
  <si>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</si>
  <si>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</si>
  <si>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</si>
  <si>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</si>
  <si>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</si>
  <si>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</si>
  <si>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</si>
  <si>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</si>
  <si>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</si>
  <si>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</si>
  <si>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</si>
  <si>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</si>
  <si>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</si>
  <si>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</si>
  <si>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</si>
  <si>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</si>
  <si>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</si>
  <si>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</si>
  <si>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</si>
  <si>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</si>
  <si>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</si>
  <si>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</si>
  <si>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</si>
  <si>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</si>
  <si>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</si>
  <si>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</si>
  <si>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</si>
  <si>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</si>
  <si>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</si>
  <si>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</si>
  <si>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</si>
  <si>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</si>
  <si>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</si>
  <si>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</si>
  <si>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</si>
  <si>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</si>
  <si>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</si>
  <si>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</si>
  <si>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</si>
  <si>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</si>
  <si>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</si>
  <si>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</si>
  <si>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</si>
  <si>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</si>
  <si>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</si>
  <si>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</si>
  <si>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</si>
  <si>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</si>
  <si>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</si>
  <si>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</si>
  <si>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</si>
  <si>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</si>
  <si>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</si>
  <si>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</si>
  <si>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</si>
  <si>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</si>
  <si>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</si>
  <si>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</si>
  <si>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</si>
  <si>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</si>
  <si>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</si>
  <si>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</si>
  <si>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</si>
  <si>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</si>
  <si>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</si>
  <si>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</si>
  <si>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</si>
  <si>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</si>
  <si>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</si>
  <si>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</si>
  <si>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</si>
  <si>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</si>
  <si>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</si>
  <si>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</si>
  <si>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</si>
  <si>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</si>
  <si>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</si>
  <si>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</si>
  <si>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</si>
  <si>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</si>
  <si>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</si>
  <si>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</si>
  <si>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</si>
  <si>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</si>
  <si>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</si>
  <si>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</si>
  <si>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</si>
  <si>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</si>
  <si>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</si>
  <si>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</si>
  <si>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</si>
  <si>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</si>
  <si>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</si>
  <si>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</si>
  <si>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</si>
  <si>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</si>
  <si>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</si>
  <si>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</si>
  <si>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</si>
  <si>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</si>
  <si>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</si>
  <si>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</si>
  <si>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</si>
  <si>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</si>
  <si>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</si>
  <si>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</si>
  <si>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</si>
  <si>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</si>
  <si>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</si>
  <si>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</si>
  <si>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</si>
  <si>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</si>
  <si>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</si>
  <si>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</si>
  <si>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</si>
  <si>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</si>
  <si>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</si>
  <si>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</si>
  <si>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</si>
  <si>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</si>
  <si>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</si>
  <si>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</si>
  <si>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</si>
  <si>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</si>
  <si>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</si>
  <si>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</si>
  <si>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</si>
  <si>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</si>
  <si>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</si>
  <si>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</si>
  <si>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</si>
  <si>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</si>
  <si>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</si>
  <si>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</si>
  <si>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</si>
  <si>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</si>
  <si>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</si>
  <si>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</si>
  <si>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</si>
  <si>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</si>
  <si>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</si>
  <si>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</si>
  <si>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</si>
  <si>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</si>
  <si>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</si>
  <si>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</si>
  <si>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</si>
  <si>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</si>
  <si>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</si>
  <si>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</si>
  <si>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</si>
  <si>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</si>
  <si>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</si>
  <si>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</si>
  <si>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</si>
  <si>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</si>
  <si>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</si>
  <si>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</si>
  <si>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</si>
  <si>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</si>
  <si>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</si>
  <si>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</si>
  <si>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</si>
  <si>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</si>
  <si>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</si>
  <si>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</si>
  <si>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</si>
  <si>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</si>
  <si>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</si>
  <si>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</si>
  <si>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</si>
  <si>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</si>
  <si>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</si>
  <si>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</si>
  <si>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</si>
  <si>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</si>
  <si>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</si>
  <si>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</si>
  <si>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</si>
  <si>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</si>
  <si>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</si>
  <si>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</si>
  <si>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</si>
  <si>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</si>
  <si>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</si>
  <si>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</si>
  <si>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</si>
  <si>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</si>
  <si>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</si>
  <si>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</si>
  <si>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</si>
  <si>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</si>
  <si>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</si>
  <si>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</si>
  <si>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</si>
  <si>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</si>
  <si>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</si>
  <si>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</si>
  <si>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</si>
  <si>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</si>
  <si>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</si>
  <si>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</si>
  <si>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</si>
  <si>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</si>
  <si>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</si>
  <si>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</si>
  <si>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</si>
  <si>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</si>
  <si>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</si>
  <si>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</si>
  <si>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</si>
  <si>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</si>
  <si>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</si>
  <si>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</si>
  <si>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</si>
  <si>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</si>
  <si>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</si>
  <si>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</si>
  <si>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</si>
  <si>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</si>
  <si>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</si>
  <si>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</si>
  <si>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</si>
  <si>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</si>
  <si>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</si>
  <si>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</si>
  <si>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</si>
  <si>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</si>
  <si>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</si>
  <si>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</si>
  <si>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</si>
  <si>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</si>
  <si>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</si>
  <si>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</si>
  <si>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</si>
  <si>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</si>
  <si>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</si>
  <si>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</si>
  <si>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</si>
  <si>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</si>
  <si>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</si>
  <si>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</si>
  <si>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</si>
  <si>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</si>
  <si>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</si>
  <si>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</si>
  <si>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</si>
  <si>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</si>
  <si>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</si>
  <si>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</si>
  <si>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</si>
  <si>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</si>
  <si>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</si>
  <si>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</si>
  <si>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</si>
  <si>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</si>
  <si>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</si>
  <si>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</si>
  <si>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</si>
  <si>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</si>
  <si>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</si>
  <si>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</si>
  <si>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</si>
  <si>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</si>
  <si>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</si>
  <si>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</si>
  <si>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</si>
  <si>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</si>
  <si>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</si>
  <si>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</si>
  <si>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</si>
  <si>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</si>
  <si>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</si>
  <si>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</si>
  <si>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</si>
  <si>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</si>
  <si>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</si>
  <si>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</si>
  <si>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</si>
  <si>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</si>
  <si>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</si>
  <si>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</si>
  <si>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</si>
  <si>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</si>
  <si>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</si>
  <si>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</si>
  <si>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</si>
  <si>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</si>
  <si>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</si>
  <si>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</si>
  <si>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</si>
  <si>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</si>
  <si>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</si>
  <si>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</si>
  <si>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</si>
  <si>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</si>
  <si>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</si>
  <si>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</si>
  <si>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</si>
  <si>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</si>
  <si>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</si>
  <si>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</si>
  <si>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</si>
  <si>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</si>
  <si>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</si>
  <si>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</si>
  <si>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</si>
  <si>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</si>
  <si>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</si>
  <si>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</si>
  <si>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</si>
  <si>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</si>
  <si>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</si>
  <si>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</si>
  <si>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</si>
  <si>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</si>
  <si>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</si>
  <si>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</si>
  <si>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</si>
  <si>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</si>
  <si>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</si>
  <si>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</si>
  <si>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</si>
  <si>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</si>
  <si>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</si>
  <si>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</si>
  <si>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</si>
  <si>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</si>
  <si>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</si>
  <si>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</si>
  <si>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</si>
  <si>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</si>
  <si>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</si>
  <si>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</si>
  <si>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</si>
  <si>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</si>
  <si>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</si>
  <si>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</si>
  <si>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</si>
  <si>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</si>
  <si>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</si>
  <si>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</si>
  <si>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</si>
  <si>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</si>
  <si>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</si>
  <si>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</si>
  <si>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</si>
  <si>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</si>
  <si>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</si>
  <si>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</si>
  <si>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</si>
  <si>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</si>
  <si>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</si>
  <si>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</si>
  <si>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</si>
  <si>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</si>
  <si>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</si>
  <si>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</si>
  <si>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</si>
  <si>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</si>
  <si>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</si>
  <si>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</si>
  <si>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</si>
  <si>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</si>
  <si>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</si>
  <si>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</si>
  <si>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</si>
  <si>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</si>
  <si>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</si>
  <si>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</si>
  <si>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</si>
  <si>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</si>
  <si>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</si>
  <si>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</si>
  <si>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</si>
  <si>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</si>
  <si>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</si>
  <si>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</si>
  <si>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</si>
  <si>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</si>
  <si>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</si>
  <si>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</si>
  <si>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</si>
  <si>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</si>
  <si>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</si>
  <si>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</si>
  <si>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</si>
  <si>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</si>
  <si>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</si>
  <si>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</si>
  <si>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</si>
  <si>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</si>
  <si>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</si>
  <si>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</si>
  <si>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</si>
  <si>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</si>
  <si>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</si>
  <si>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</si>
  <si>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</si>
  <si>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</si>
  <si>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</si>
  <si>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</si>
  <si>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</si>
  <si>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</si>
  <si>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</si>
  <si>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</si>
  <si>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</si>
  <si>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</si>
  <si>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</si>
  <si>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</si>
  <si>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</si>
  <si>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</si>
  <si>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</si>
  <si>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</si>
  <si>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</si>
  <si>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</si>
  <si>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</si>
  <si>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</si>
  <si>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</si>
  <si>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</si>
  <si>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</si>
  <si>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</si>
  <si>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</si>
  <si>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</si>
  <si>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</si>
  <si>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</si>
  <si>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</si>
  <si>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</si>
  <si>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</si>
  <si>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</si>
  <si>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</si>
  <si>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</si>
  <si>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</si>
  <si>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</si>
  <si>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</si>
  <si>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</si>
  <si>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</si>
  <si>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</si>
  <si>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</si>
  <si>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</si>
  <si>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</si>
  <si>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</si>
  <si>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</si>
  <si>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</si>
  <si>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</si>
  <si>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</si>
  <si>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</si>
  <si>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</si>
  <si>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</si>
  <si>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</si>
  <si>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</si>
  <si>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</si>
  <si>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</si>
  <si>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</si>
  <si>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</si>
  <si>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</si>
  <si>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</si>
  <si>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</si>
  <si>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</si>
  <si>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</si>
  <si>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</si>
  <si>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</si>
  <si>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</si>
  <si>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</si>
  <si>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</si>
  <si>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</si>
  <si>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</si>
  <si>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</si>
  <si>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</si>
  <si>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</si>
  <si>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</si>
  <si>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</si>
  <si>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</si>
  <si>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</si>
  <si>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</si>
  <si>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</si>
  <si>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</si>
  <si>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</si>
  <si>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</si>
  <si>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</si>
  <si>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</si>
  <si>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</si>
  <si>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</si>
  <si>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</si>
  <si>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</si>
  <si>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</si>
  <si>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</si>
  <si>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</si>
  <si>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</si>
  <si>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</si>
  <si>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</si>
  <si>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</si>
  <si>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</si>
  <si>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</si>
  <si>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</si>
  <si>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</si>
  <si>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</si>
  <si>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</si>
  <si>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</si>
  <si>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</si>
  <si>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</si>
  <si>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</si>
  <si>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</si>
  <si>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</si>
  <si>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</si>
  <si>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</si>
  <si>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</si>
  <si>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</si>
  <si>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</si>
  <si>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</si>
  <si>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</si>
  <si>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</si>
  <si>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</si>
  <si>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</si>
  <si>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</si>
  <si>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</si>
  <si>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</si>
  <si>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</si>
  <si>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</si>
  <si>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</si>
  <si>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</si>
  <si>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</si>
  <si>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</si>
  <si>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</si>
  <si>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</si>
  <si>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</si>
  <si>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</si>
  <si>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</si>
  <si>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</si>
  <si>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</si>
  <si>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</si>
  <si>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</si>
  <si>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</si>
  <si>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</si>
  <si>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</si>
  <si>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</si>
  <si>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</si>
  <si>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</si>
  <si>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</si>
  <si>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</si>
  <si>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</si>
  <si>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</si>
  <si>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</si>
  <si>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</si>
  <si>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</si>
  <si>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</si>
  <si>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</si>
  <si>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</si>
  <si>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</si>
  <si>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</si>
  <si>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</si>
  <si>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</si>
  <si>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</si>
  <si>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</si>
  <si>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</si>
  <si>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</si>
  <si>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</si>
  <si>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</si>
  <si>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</si>
  <si>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</si>
  <si>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</si>
  <si>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</si>
  <si>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</si>
  <si>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</si>
  <si>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</si>
  <si>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</si>
  <si>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</si>
  <si>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</si>
  <si>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</si>
  <si>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</si>
  <si>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</si>
  <si>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</si>
  <si>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</si>
  <si>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</si>
  <si>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</si>
  <si>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</si>
  <si>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</si>
  <si>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</si>
  <si>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</si>
  <si>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</si>
  <si>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</si>
  <si>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</si>
  <si>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</si>
  <si>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</si>
  <si>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</si>
  <si>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</si>
  <si>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</si>
  <si>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</si>
  <si>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</si>
  <si>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</si>
  <si>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</si>
  <si>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</si>
  <si>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</si>
  <si>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</si>
  <si>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</si>
  <si>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</si>
  <si>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</si>
  <si>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</si>
  <si>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</si>
  <si>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</si>
  <si>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</si>
  <si>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</si>
  <si>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</si>
  <si>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</si>
  <si>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</si>
  <si>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</si>
  <si>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</si>
  <si>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</si>
  <si>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</si>
  <si>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</si>
  <si>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</si>
  <si>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</si>
  <si>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</si>
  <si>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</si>
  <si>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</si>
  <si>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</si>
  <si>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</si>
  <si>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</si>
  <si>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</si>
  <si>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</si>
  <si>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</si>
  <si>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</si>
  <si>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</si>
  <si>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</si>
  <si>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</si>
  <si>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</si>
  <si>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</si>
  <si>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</si>
  <si>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</si>
  <si>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</si>
  <si>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</si>
  <si>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</si>
  <si>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</si>
  <si>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</si>
  <si>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</si>
  <si>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</si>
  <si>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</si>
  <si>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</si>
  <si>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</si>
  <si>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</si>
  <si>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</si>
  <si>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</si>
  <si>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</si>
  <si>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</si>
  <si>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</si>
  <si>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</si>
  <si>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</si>
  <si>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</si>
  <si>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</si>
  <si>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</si>
  <si>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</si>
  <si>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</si>
  <si>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</si>
  <si>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</si>
  <si>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</si>
  <si>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</si>
  <si>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</si>
  <si>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</si>
  <si>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</si>
  <si>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</si>
  <si>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</si>
  <si>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</si>
  <si>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</si>
  <si>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</si>
  <si>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</si>
  <si>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</si>
  <si>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</si>
  <si>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</si>
  <si>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</si>
  <si>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</si>
  <si>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</si>
  <si>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</si>
  <si>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</si>
  <si>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</si>
  <si>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</si>
  <si>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</si>
  <si>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</si>
  <si>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</si>
  <si>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</si>
  <si>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</si>
  <si>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</si>
  <si>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</si>
  <si>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</si>
  <si>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</si>
  <si>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</si>
  <si>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</si>
  <si>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</si>
  <si>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</si>
  <si>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</si>
  <si>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</si>
  <si>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</si>
  <si>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</si>
  <si>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</si>
  <si>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</si>
  <si>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</si>
  <si>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</si>
  <si>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</si>
  <si>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</si>
  <si>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</si>
  <si>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</si>
  <si>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</si>
  <si>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</si>
  <si>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</si>
  <si>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</si>
  <si>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</si>
  <si>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</si>
  <si>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</si>
  <si>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</si>
  <si>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</si>
  <si>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</si>
  <si>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</si>
  <si>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</si>
  <si>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</si>
  <si>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</si>
  <si>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</si>
  <si>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</si>
  <si>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</si>
  <si>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</si>
  <si>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</si>
  <si>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</si>
  <si>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</si>
  <si>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</si>
  <si>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</si>
  <si>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</si>
  <si>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</si>
  <si>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</si>
  <si>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</si>
  <si>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</si>
  <si>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</si>
  <si>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</si>
  <si>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</si>
  <si>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</si>
  <si>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</si>
  <si>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</si>
  <si>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</si>
  <si>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</si>
  <si>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</si>
  <si>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</si>
  <si>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</si>
  <si>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</si>
  <si>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</si>
  <si>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</si>
  <si>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</si>
  <si>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</si>
  <si>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</si>
  <si>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</si>
  <si>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</si>
  <si>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</si>
  <si>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</si>
  <si>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</si>
  <si>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</si>
  <si>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</si>
  <si>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</si>
  <si>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</si>
  <si>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</si>
  <si>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</si>
  <si>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</si>
  <si>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</si>
  <si>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</si>
  <si>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</si>
  <si>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</si>
  <si>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</si>
  <si>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</si>
  <si>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</si>
  <si>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</si>
  <si>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</si>
  <si>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</si>
  <si>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</si>
  <si>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</si>
  <si>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</si>
  <si>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</si>
  <si>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</si>
  <si>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</si>
  <si>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</si>
  <si>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</si>
  <si>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</si>
  <si>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</si>
  <si>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</si>
  <si>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</si>
  <si>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</si>
  <si>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</si>
  <si>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</si>
  <si>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</si>
  <si>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</si>
  <si>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</si>
  <si>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</si>
  <si>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</si>
  <si>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</si>
  <si>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</si>
  <si>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</si>
  <si>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</si>
  <si>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</si>
  <si>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</si>
  <si>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</si>
  <si>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</si>
  <si>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</si>
  <si>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</si>
  <si>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</si>
  <si>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</si>
  <si>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</si>
  <si>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</si>
  <si>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</si>
  <si>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</si>
  <si>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</si>
  <si>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</si>
  <si>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</si>
  <si>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</si>
  <si>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</si>
  <si>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</si>
  <si>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</si>
  <si>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</si>
  <si>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</si>
  <si>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</si>
  <si>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</si>
  <si>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</si>
  <si>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</si>
  <si>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</si>
  <si>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</si>
  <si>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</si>
  <si>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</si>
  <si>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</si>
  <si>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</si>
  <si>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</si>
  <si>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</si>
  <si>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</si>
  <si>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</si>
  <si>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</si>
  <si>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</si>
  <si>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</si>
  <si>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</si>
  <si>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</si>
  <si>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</si>
  <si>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</si>
  <si>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</si>
  <si>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</si>
  <si>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</si>
  <si>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</si>
  <si>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</si>
  <si>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</si>
  <si>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</si>
  <si>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</si>
  <si>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</si>
  <si>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</si>
  <si>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</si>
  <si>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</si>
  <si>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</si>
  <si>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</si>
  <si>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</si>
  <si>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</si>
  <si>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</si>
  <si>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</si>
  <si>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</si>
  <si>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</si>
  <si>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</si>
  <si>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</si>
  <si>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</si>
  <si>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</si>
  <si>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</si>
  <si>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</si>
  <si>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</si>
  <si>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</si>
  <si>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</si>
  <si>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</si>
  <si>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</si>
  <si>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</si>
  <si>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</si>
  <si>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</si>
  <si>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</si>
  <si>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</si>
  <si>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</si>
  <si>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</si>
  <si>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</si>
  <si>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</si>
  <si>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</si>
  <si>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</si>
  <si>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</si>
  <si>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</si>
  <si>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</si>
  <si>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</si>
  <si>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</si>
  <si>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</si>
  <si>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</si>
  <si>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</si>
  <si>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</si>
  <si>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</si>
  <si>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</si>
  <si>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</si>
  <si>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</si>
  <si>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</si>
  <si>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</si>
  <si>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</si>
  <si>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</si>
  <si>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</si>
  <si>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</si>
  <si>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</si>
  <si>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</si>
  <si>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</si>
  <si>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</si>
  <si>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</si>
  <si>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</si>
  <si>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</si>
  <si>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</si>
  <si>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</si>
  <si>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</si>
  <si>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</si>
  <si>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</si>
  <si>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</si>
  <si>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</si>
  <si>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</si>
  <si>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</si>
  <si>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</si>
  <si>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</si>
  <si>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</si>
  <si>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</si>
  <si>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</si>
  <si>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</si>
  <si>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</si>
  <si>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</si>
  <si>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</si>
  <si>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</si>
  <si>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</si>
  <si>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</si>
  <si>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</si>
  <si>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</si>
  <si>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</si>
  <si>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</si>
  <si>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</si>
  <si>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</si>
  <si>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</si>
  <si>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</si>
  <si>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</si>
  <si>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</si>
  <si>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</si>
  <si>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</si>
  <si>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</si>
  <si>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</si>
  <si>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</si>
  <si>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</si>
  <si>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</si>
  <si>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</si>
  <si>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</si>
  <si>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</si>
  <si>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</si>
  <si>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</si>
  <si>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</si>
  <si>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</si>
  <si>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</si>
  <si>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</si>
  <si>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</si>
  <si>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</si>
  <si>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</si>
  <si>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</si>
  <si>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</si>
  <si>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</si>
  <si>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</si>
  <si>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</si>
  <si>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</si>
  <si>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</si>
  <si>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</si>
  <si>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</si>
  <si>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</si>
  <si>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</si>
  <si>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</si>
  <si>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</si>
  <si>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</si>
  <si>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</si>
  <si>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</si>
  <si>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</si>
  <si>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</si>
  <si>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</si>
  <si>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</si>
  <si>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</si>
  <si>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</si>
  <si>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</si>
  <si>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</si>
  <si>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</si>
  <si>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</si>
  <si>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</si>
  <si>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</si>
  <si>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</si>
  <si>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</si>
  <si>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</si>
  <si>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</si>
  <si>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</si>
  <si>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</si>
  <si>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</si>
  <si>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</si>
  <si>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</si>
  <si>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</si>
  <si>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</si>
  <si>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</si>
  <si>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</si>
  <si>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</si>
  <si>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</si>
  <si>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</si>
  <si>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</si>
  <si>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</si>
  <si>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</si>
  <si>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</si>
  <si>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</si>
  <si>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</si>
  <si>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</si>
  <si>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</si>
  <si>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</si>
  <si>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</si>
  <si>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</si>
  <si>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</si>
  <si>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</si>
  <si>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</si>
  <si>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</si>
  <si>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</si>
  <si>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</si>
  <si>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</si>
  <si>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</si>
  <si>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</si>
  <si>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</si>
  <si>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</si>
  <si>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</si>
  <si>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</si>
  <si>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</si>
  <si>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</si>
  <si>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</si>
  <si>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</si>
  <si>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</si>
  <si>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</si>
  <si>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</si>
  <si>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</si>
  <si>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</si>
  <si>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</si>
  <si>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</si>
  <si>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</si>
  <si>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</si>
  <si>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</si>
  <si>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</si>
  <si>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</si>
  <si>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</si>
  <si>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</si>
  <si>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</si>
  <si>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</si>
  <si>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</si>
  <si>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</si>
  <si>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</si>
  <si>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</si>
  <si>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</si>
  <si>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</si>
  <si>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</si>
  <si>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</si>
  <si>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</si>
  <si>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</si>
  <si>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</si>
  <si>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</si>
  <si>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</si>
  <si>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</si>
  <si>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</si>
  <si>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</si>
  <si>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</si>
  <si>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</si>
  <si>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</si>
  <si>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</si>
  <si>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</si>
  <si>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</si>
  <si>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</si>
  <si>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</si>
  <si>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</si>
  <si>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</si>
  <si>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</si>
  <si>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</si>
  <si>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</si>
  <si>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</si>
  <si>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</si>
  <si>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</si>
  <si>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</si>
  <si>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</si>
  <si>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</si>
  <si>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</si>
  <si>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</si>
  <si>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</si>
  <si>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</si>
  <si>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</si>
  <si>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</si>
  <si>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</si>
  <si>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</si>
  <si>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</si>
  <si>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</si>
  <si>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</si>
  <si>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</si>
  <si>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</si>
  <si>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</si>
  <si>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</si>
  <si>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</si>
  <si>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</si>
  <si>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</si>
  <si>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</si>
  <si>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</si>
  <si>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</si>
  <si>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</si>
  <si>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</si>
  <si>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</si>
  <si>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</si>
  <si>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</si>
  <si>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</si>
  <si>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</si>
  <si>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</si>
  <si>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</si>
  <si>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</si>
  <si>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</si>
  <si>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</si>
  <si>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</si>
  <si>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</si>
  <si>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</si>
  <si>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</si>
  <si>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</si>
  <si>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</si>
  <si>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</si>
  <si>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</si>
  <si>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</si>
  <si>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</si>
  <si>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</si>
  <si>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</si>
  <si>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</si>
  <si>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</si>
  <si>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</si>
  <si>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</si>
  <si>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</si>
  <si>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</si>
  <si>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</si>
  <si>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</si>
  <si>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</si>
  <si>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</si>
  <si>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</si>
  <si>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</si>
  <si>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</si>
  <si>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</si>
  <si>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</si>
  <si>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</si>
  <si>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</si>
  <si>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</si>
  <si>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</si>
  <si>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</si>
  <si>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</si>
  <si>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</si>
  <si>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</si>
  <si>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</si>
  <si>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</si>
  <si>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</si>
  <si>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</si>
  <si>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</si>
  <si>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</si>
  <si>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</si>
  <si>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</si>
  <si>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</si>
  <si>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</si>
  <si>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</si>
  <si>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</si>
  <si>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</si>
  <si>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</si>
  <si>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</si>
  <si>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</si>
  <si>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</si>
  <si>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</si>
  <si>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</si>
  <si>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</si>
  <si>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</si>
  <si>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</si>
  <si>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</si>
  <si>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</si>
  <si>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</si>
  <si>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</si>
  <si>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</si>
  <si>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</si>
  <si>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</si>
  <si>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</si>
  <si>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</si>
  <si>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</si>
  <si>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</si>
  <si>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</si>
  <si>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</si>
  <si>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</si>
  <si>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</si>
  <si>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</si>
  <si>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</si>
  <si>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</si>
  <si>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</si>
  <si>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</si>
  <si>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</si>
  <si>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</si>
  <si>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</si>
  <si>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</si>
  <si>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</si>
  <si>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</si>
  <si>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</si>
  <si>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</si>
  <si>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</si>
  <si>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</si>
  <si>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</si>
  <si>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</si>
  <si>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</si>
  <si>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</si>
  <si>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</si>
  <si>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</si>
  <si>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</si>
  <si>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</si>
  <si>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</si>
  <si>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</si>
  <si>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</si>
  <si>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</si>
  <si>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</si>
  <si>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</si>
  <si>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</si>
  <si>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</si>
  <si>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</si>
  <si>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</si>
  <si>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</si>
  <si>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</si>
  <si>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</si>
  <si>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</si>
  <si>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</si>
  <si>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</si>
  <si>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</si>
  <si>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</si>
  <si>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</si>
  <si>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</si>
  <si>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</si>
  <si>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</si>
  <si>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</si>
  <si>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</si>
  <si>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</si>
  <si>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</si>
  <si>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</si>
  <si>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</si>
  <si>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</si>
  <si>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</si>
  <si>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</si>
  <si>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</si>
  <si>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</si>
  <si>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</si>
  <si>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</si>
  <si>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</si>
  <si>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</si>
  <si>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</si>
  <si>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</si>
  <si>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</si>
  <si>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</si>
  <si>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</si>
  <si>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</si>
  <si>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</si>
  <si>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</si>
  <si>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</si>
  <si>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</si>
  <si>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</si>
  <si>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</si>
  <si>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</si>
  <si>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</si>
  <si>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</si>
  <si>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</si>
  <si>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</si>
  <si>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</si>
  <si>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</si>
  <si>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</si>
  <si>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</si>
  <si>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</si>
  <si>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</si>
  <si>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</si>
  <si>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</si>
  <si>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</si>
  <si>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</si>
  <si>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</si>
  <si>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</si>
  <si>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</si>
  <si>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</si>
  <si>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</si>
  <si>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</si>
  <si>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</si>
  <si>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</si>
  <si>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</si>
  <si>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</si>
  <si>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</si>
  <si>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</si>
  <si>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</si>
  <si>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</si>
  <si>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</si>
  <si>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</si>
  <si>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</si>
  <si>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</si>
  <si>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</si>
  <si>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</si>
  <si>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</si>
  <si>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</si>
  <si>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</si>
  <si>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</si>
  <si>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</si>
  <si>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</si>
  <si>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</si>
  <si>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</si>
  <si>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</si>
  <si>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</si>
  <si>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</si>
  <si>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</si>
  <si>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</si>
  <si>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</si>
  <si>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</si>
  <si>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</si>
  <si>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</si>
  <si>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</si>
  <si>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</si>
  <si>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</si>
  <si>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</si>
  <si>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</si>
  <si>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</si>
  <si>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</si>
  <si>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</si>
  <si>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</si>
  <si>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</si>
  <si>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</si>
  <si>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</si>
  <si>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</si>
  <si>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</si>
  <si>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</si>
  <si>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</si>
  <si>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</si>
  <si>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</si>
  <si>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</si>
  <si>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</si>
  <si>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</si>
  <si>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</si>
  <si>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</si>
  <si>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</si>
  <si>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</si>
  <si>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</si>
  <si>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</si>
  <si>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</si>
  <si>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</si>
  <si>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</si>
  <si>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</si>
  <si>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</si>
  <si>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</si>
  <si>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</si>
  <si>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</si>
  <si>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</si>
  <si>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</si>
  <si>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</si>
  <si>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</si>
  <si>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</si>
  <si>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</si>
  <si>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</si>
  <si>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</si>
  <si>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</si>
  <si>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</si>
  <si>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</si>
  <si>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</si>
  <si>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</si>
  <si>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</si>
  <si>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</si>
  <si>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</si>
  <si>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</si>
  <si>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</si>
  <si>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</si>
  <si>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</si>
  <si>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</si>
  <si>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</si>
  <si>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</si>
  <si>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</si>
  <si>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</si>
  <si>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</si>
  <si>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</si>
  <si>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</si>
  <si>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</si>
  <si>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</si>
  <si>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</si>
  <si>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</si>
  <si>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</si>
  <si>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</si>
  <si>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</si>
  <si>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</si>
  <si>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</si>
  <si>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</si>
  <si>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</si>
  <si>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</si>
  <si>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</si>
  <si>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</si>
  <si>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</si>
  <si>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</si>
  <si>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</si>
  <si>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</si>
  <si>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</si>
  <si>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</si>
  <si>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</si>
  <si>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</si>
  <si>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</si>
  <si>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</si>
  <si>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</si>
  <si>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</si>
  <si>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</si>
  <si>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</si>
  <si>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</si>
  <si>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</si>
  <si>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</si>
  <si>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</si>
  <si>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</si>
  <si>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</si>
  <si>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</si>
  <si>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</si>
  <si>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</si>
  <si>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</si>
  <si>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</si>
  <si>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</si>
  <si>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</si>
  <si>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</si>
  <si>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</si>
  <si>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</si>
  <si>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</si>
  <si>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</si>
  <si>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</si>
  <si>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</si>
  <si>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</si>
  <si>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</si>
  <si>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</si>
  <si>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</si>
  <si>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</si>
  <si>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</si>
  <si>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</si>
  <si>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</si>
  <si>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</si>
  <si>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</si>
  <si>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</si>
  <si>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</si>
  <si>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</si>
  <si>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</si>
  <si>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</si>
  <si>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</si>
  <si>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</si>
  <si>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</si>
  <si>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</si>
  <si>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</si>
  <si>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</si>
  <si>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</si>
  <si>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</si>
  <si>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</si>
  <si>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</si>
  <si>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</si>
  <si>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</si>
  <si>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</si>
  <si>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</si>
  <si>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</si>
  <si>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</si>
  <si>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</si>
  <si>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</si>
  <si>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</si>
  <si>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</si>
  <si>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</si>
  <si>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</si>
  <si>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</si>
  <si>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</si>
  <si>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</si>
  <si>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</si>
  <si>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</si>
  <si>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</si>
  <si>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</si>
  <si>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</si>
  <si>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</si>
  <si>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</si>
  <si>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</si>
  <si>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</si>
  <si>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</si>
  <si>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</si>
  <si>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</si>
  <si>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</si>
  <si>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</si>
  <si>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</si>
  <si>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</si>
  <si>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</si>
  <si>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</si>
  <si>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</si>
  <si>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</si>
  <si>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</si>
  <si>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</si>
  <si>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</si>
  <si>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</si>
  <si>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</si>
  <si>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</si>
  <si>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</si>
  <si>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</si>
  <si>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</si>
  <si>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</si>
  <si>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</si>
  <si>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</si>
  <si>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</si>
  <si>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</si>
  <si>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</si>
  <si>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</si>
  <si>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</si>
  <si>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</si>
  <si>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</si>
  <si>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</si>
  <si>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</si>
  <si>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</si>
  <si>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</si>
  <si>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</si>
  <si>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</si>
  <si>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</si>
  <si>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</si>
  <si>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</si>
  <si>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</si>
  <si>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</si>
  <si>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</si>
  <si>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</si>
  <si>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</si>
  <si>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</si>
  <si>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</si>
  <si>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</si>
  <si>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</si>
  <si>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</si>
  <si>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</si>
  <si>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</si>
  <si>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</si>
  <si>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</si>
  <si>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</si>
  <si>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</si>
  <si>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</si>
  <si>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</si>
  <si>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</si>
  <si>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</si>
  <si>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</si>
  <si>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</si>
  <si>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</si>
  <si>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</si>
  <si>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</si>
  <si>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</si>
  <si>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</si>
  <si>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</si>
  <si>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</si>
  <si>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</si>
  <si>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</si>
  <si>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</si>
  <si>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</si>
  <si>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</si>
  <si>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</si>
  <si>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</si>
  <si>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</si>
  <si>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</si>
  <si>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</si>
  <si>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</si>
  <si>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</si>
  <si>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</si>
  <si>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</si>
  <si>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</si>
  <si>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</si>
  <si>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</si>
  <si>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</si>
  <si>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</si>
  <si>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</si>
  <si>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</si>
  <si>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</si>
  <si>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</si>
  <si>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</si>
  <si>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</si>
  <si>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</si>
  <si>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</si>
  <si>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</si>
  <si>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</si>
  <si>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</si>
  <si>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</si>
  <si>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</si>
  <si>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</si>
  <si>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</si>
  <si>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</si>
  <si>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</si>
  <si>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</si>
  <si>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</si>
  <si>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</si>
  <si>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</si>
  <si>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</si>
  <si>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</si>
  <si>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</si>
  <si>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</si>
  <si>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</si>
  <si>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</si>
  <si>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</si>
  <si>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</si>
  <si>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</si>
  <si>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</si>
  <si>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</si>
  <si>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</si>
  <si>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</si>
  <si>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</si>
  <si>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</si>
  <si>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</si>
  <si>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</si>
  <si>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</si>
  <si>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</si>
  <si>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</si>
  <si>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</si>
  <si>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</si>
  <si>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</si>
  <si>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</si>
  <si>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</si>
  <si>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</si>
  <si>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</si>
  <si>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</si>
  <si>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</si>
  <si>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</si>
  <si>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</si>
  <si>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</si>
  <si>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</si>
  <si>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</si>
  <si>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</si>
  <si>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</si>
  <si>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</si>
  <si>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</si>
  <si>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</si>
  <si>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</si>
  <si>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</si>
  <si>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</si>
  <si>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</si>
  <si>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</si>
  <si>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</si>
  <si>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</si>
  <si>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</si>
  <si>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</si>
  <si>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</si>
  <si>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</si>
  <si>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</si>
  <si>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</si>
  <si>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</si>
  <si>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</si>
  <si>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</si>
  <si>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</si>
  <si>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</si>
  <si>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</si>
  <si>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</si>
  <si>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</si>
  <si>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</si>
  <si>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</si>
  <si>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</si>
  <si>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</si>
  <si>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</si>
  <si>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</si>
  <si>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</si>
  <si>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</si>
  <si>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</si>
  <si>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</si>
  <si>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</si>
  <si>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</si>
  <si>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</si>
  <si>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</si>
  <si>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</si>
  <si>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</si>
  <si>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</si>
  <si>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</si>
  <si>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</si>
  <si>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</si>
  <si>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</si>
  <si>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</si>
  <si>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</si>
  <si>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</si>
  <si>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</si>
  <si>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</si>
  <si>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</si>
  <si>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</si>
  <si>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</si>
  <si>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</si>
  <si>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</si>
  <si>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</si>
  <si>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</si>
  <si>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</si>
  <si>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</si>
  <si>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</si>
  <si>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</si>
  <si>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</si>
  <si>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</si>
  <si>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</si>
  <si>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</si>
  <si>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</si>
  <si>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</si>
  <si>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</si>
  <si>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</si>
  <si>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</si>
  <si>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</si>
  <si>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</si>
  <si>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</si>
  <si>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</si>
  <si>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</si>
  <si>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</si>
  <si>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</si>
  <si>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</si>
  <si>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</si>
  <si>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</si>
  <si>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</si>
  <si>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</si>
  <si>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</si>
  <si>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</si>
  <si>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</si>
  <si>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</si>
  <si>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</si>
  <si>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</si>
  <si>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</si>
  <si>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</si>
  <si>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</si>
  <si>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</si>
  <si>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</si>
  <si>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</si>
  <si>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</si>
  <si>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</si>
  <si>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</si>
  <si>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</si>
  <si>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</si>
  <si>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</si>
  <si>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</si>
  <si>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</si>
  <si>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</si>
  <si>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</si>
  <si>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</si>
  <si>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</si>
  <si>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</si>
  <si>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</si>
  <si>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</si>
  <si>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</si>
  <si>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</si>
  <si>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</si>
  <si>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</si>
  <si>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</si>
  <si>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</si>
  <si>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</si>
  <si>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</si>
  <si>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</si>
  <si>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</si>
  <si>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</si>
  <si>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</si>
  <si>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</si>
  <si>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</si>
  <si>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</si>
  <si>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</si>
  <si>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</si>
  <si>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</si>
  <si>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</si>
  <si>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</si>
  <si>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</si>
  <si>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</si>
  <si>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</si>
  <si>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</si>
  <si>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</si>
  <si>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</si>
  <si>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</si>
  <si>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</si>
  <si>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</si>
  <si>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</si>
  <si>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</si>
  <si>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</si>
  <si>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</si>
  <si>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</si>
  <si>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</si>
  <si>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</si>
  <si>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</si>
  <si>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</si>
  <si>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</si>
  <si>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</si>
  <si>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</si>
  <si>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</si>
  <si>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</si>
  <si>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</si>
  <si>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</si>
  <si>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</si>
  <si>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</si>
  <si>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</si>
  <si>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</si>
  <si>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</si>
  <si>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</si>
  <si>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</si>
  <si>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</si>
  <si>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</si>
  <si>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</si>
  <si>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</si>
  <si>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</si>
  <si>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</si>
  <si>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</si>
  <si>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</si>
  <si>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</si>
  <si>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</si>
  <si>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</si>
  <si>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</si>
  <si>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</si>
  <si>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</si>
  <si>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</si>
  <si>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</si>
  <si>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</si>
  <si>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</si>
  <si>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</si>
  <si>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</si>
  <si>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</si>
  <si>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</si>
  <si>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</si>
  <si>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</si>
  <si>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</si>
  <si>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</si>
  <si>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</si>
  <si>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</si>
  <si>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</si>
  <si>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</si>
  <si>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</si>
  <si>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</si>
  <si>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</si>
  <si>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</si>
  <si>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</si>
  <si>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</si>
  <si>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</si>
  <si>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</si>
  <si>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</si>
  <si>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</si>
  <si>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</si>
  <si>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</si>
  <si>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</si>
  <si>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</si>
  <si>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</si>
  <si>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</si>
  <si>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</si>
  <si>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</si>
  <si>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</si>
  <si>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</si>
  <si>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</si>
  <si>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</si>
  <si>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</si>
  <si>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</si>
  <si>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</si>
  <si>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</si>
  <si>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</si>
  <si>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</si>
  <si>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</si>
  <si>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</si>
  <si>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</si>
  <si>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</si>
  <si>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</si>
  <si>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</si>
  <si>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</si>
  <si>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</si>
  <si>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</si>
  <si>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</si>
  <si>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</si>
  <si>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</si>
  <si>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</si>
  <si>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</si>
  <si>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</si>
  <si>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</si>
  <si>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</si>
  <si>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</si>
  <si>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</si>
  <si>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</si>
  <si>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</si>
  <si>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</si>
  <si>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</si>
  <si>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</si>
  <si>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</si>
  <si>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</si>
  <si>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</si>
  <si>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</si>
  <si>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</si>
  <si>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</si>
  <si>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</si>
  <si>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</si>
  <si>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</si>
  <si>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</si>
  <si>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</si>
  <si>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</si>
  <si>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</si>
  <si>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</si>
  <si>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</si>
  <si>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</si>
  <si>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</si>
  <si>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</si>
  <si>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</si>
  <si>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</si>
  <si>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</si>
  <si>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</si>
  <si>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</si>
  <si>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</si>
  <si>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</si>
  <si>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</si>
  <si>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</si>
  <si>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</si>
  <si>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</si>
  <si>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</si>
  <si>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</si>
  <si>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</si>
  <si>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</si>
  <si>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</si>
  <si>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</si>
  <si>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</si>
  <si>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</si>
  <si>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</si>
  <si>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</si>
  <si>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</si>
  <si>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</si>
  <si>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</si>
  <si>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</si>
  <si>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</si>
  <si>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</si>
  <si>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</si>
  <si>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</si>
  <si>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</si>
  <si>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</si>
  <si>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</si>
  <si>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</si>
  <si>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</si>
  <si>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</si>
  <si>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</si>
  <si>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</si>
  <si>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</si>
  <si>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</si>
  <si>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</si>
  <si>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</si>
  <si>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</si>
  <si>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</si>
  <si>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</si>
  <si>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</si>
  <si>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</si>
  <si>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</si>
  <si>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</si>
  <si>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</si>
  <si>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</si>
  <si>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</si>
  <si>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</si>
  <si>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</si>
  <si>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</si>
  <si>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</si>
  <si>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</si>
  <si>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</si>
  <si>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</si>
  <si>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</si>
  <si>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</si>
  <si>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</si>
  <si>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</si>
  <si>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</si>
  <si>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</si>
  <si>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</si>
  <si>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</si>
  <si>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</si>
  <si>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</si>
  <si>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</si>
  <si>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</si>
  <si>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</si>
  <si>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</si>
  <si>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</si>
  <si>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</si>
  <si>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</si>
  <si>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</si>
  <si>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</si>
  <si>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</si>
  <si>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</si>
  <si>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</si>
  <si>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</si>
  <si>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</si>
  <si>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</si>
  <si>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</si>
  <si>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</si>
  <si>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</si>
  <si>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</si>
  <si>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</si>
  <si>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</si>
  <si>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</si>
  <si>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</si>
  <si>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</si>
  <si>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</si>
  <si>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</si>
  <si>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</si>
  <si>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</si>
  <si>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</si>
  <si>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</si>
  <si>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</si>
  <si>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</si>
  <si>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</si>
  <si>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</si>
  <si>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</si>
  <si>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</si>
  <si>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</si>
  <si>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</si>
  <si>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</si>
  <si>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</si>
  <si>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</si>
  <si>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</si>
  <si>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</si>
  <si>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</si>
  <si>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</si>
  <si>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</si>
  <si>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</si>
  <si>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</si>
  <si>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</si>
  <si>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</si>
  <si>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</si>
  <si>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</si>
  <si>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</si>
  <si>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</si>
  <si>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</si>
  <si>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</si>
  <si>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</si>
  <si>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</si>
  <si>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</si>
  <si>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</si>
  <si>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</si>
  <si>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</si>
  <si>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</si>
  <si>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</si>
  <si>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</si>
  <si>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</si>
  <si>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</si>
  <si>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</si>
  <si>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</si>
  <si>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</si>
  <si>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</si>
  <si>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</si>
  <si>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</si>
  <si>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</si>
  <si>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</si>
  <si>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</si>
  <si>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</si>
  <si>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</si>
  <si>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</si>
  <si>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</si>
  <si>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</si>
  <si>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</si>
  <si>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</si>
  <si>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</si>
  <si>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</si>
  <si>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</si>
  <si>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</si>
  <si>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</si>
  <si>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</si>
  <si>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</si>
  <si>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</si>
  <si>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</si>
  <si>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</si>
  <si>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</si>
  <si>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</si>
  <si>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</si>
  <si>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</si>
  <si>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</si>
  <si>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</si>
  <si>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</si>
  <si>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</si>
  <si>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</si>
  <si>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</si>
  <si>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</si>
  <si>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</si>
  <si>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</si>
  <si>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</si>
  <si>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</si>
  <si>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</si>
  <si>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</si>
  <si>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</si>
  <si>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</si>
  <si>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</si>
  <si>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</si>
  <si>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</si>
  <si>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</si>
  <si>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</si>
  <si>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</si>
  <si>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</si>
  <si>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</si>
  <si>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</si>
  <si>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</si>
  <si>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</si>
  <si>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</si>
  <si>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</si>
  <si>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</si>
  <si>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</si>
  <si>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</si>
  <si>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</si>
  <si>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</si>
  <si>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</si>
  <si>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</si>
  <si>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</si>
  <si>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</si>
  <si>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</si>
  <si>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</si>
  <si>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</si>
  <si>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</si>
  <si>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</si>
  <si>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</si>
  <si>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</si>
  <si>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</si>
  <si>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</si>
  <si>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</si>
  <si>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</si>
  <si>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</si>
  <si>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</si>
  <si>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</si>
  <si>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</si>
  <si>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</si>
  <si>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</si>
  <si>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</si>
  <si>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</si>
  <si>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</si>
  <si>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</si>
  <si>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</si>
  <si>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</si>
  <si>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</si>
  <si>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</si>
  <si>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</si>
  <si>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</si>
  <si>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</si>
  <si>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</si>
  <si>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</si>
  <si>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</si>
  <si>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</si>
  <si>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</si>
  <si>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</si>
  <si>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</si>
  <si>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</si>
  <si>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</si>
  <si>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</si>
  <si>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</si>
  <si>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</si>
  <si>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</si>
  <si>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</si>
  <si>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</si>
  <si>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</si>
  <si>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</si>
  <si>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</si>
  <si>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</si>
  <si>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</si>
  <si>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</si>
  <si>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</si>
  <si>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</si>
  <si>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</si>
  <si>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</si>
  <si>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</si>
  <si>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</si>
  <si>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</si>
  <si>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</si>
  <si>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</si>
  <si>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</si>
  <si>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</si>
  <si>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</si>
  <si>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</si>
  <si>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</si>
  <si>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</si>
  <si>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</si>
  <si>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</si>
  <si>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</si>
  <si>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</si>
  <si>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</si>
  <si>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</si>
  <si>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</si>
  <si>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</si>
  <si>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</si>
  <si>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</si>
  <si>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</si>
  <si>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</si>
  <si>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</si>
  <si>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</si>
  <si>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</si>
  <si>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</si>
  <si>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</si>
  <si>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</si>
  <si>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</si>
  <si>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</si>
  <si>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</si>
  <si>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</si>
  <si>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</si>
  <si>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</si>
  <si>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</si>
  <si>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</si>
  <si>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</si>
  <si>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</si>
  <si>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</si>
  <si>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</si>
  <si>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</si>
  <si>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</si>
  <si>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</si>
  <si>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</si>
  <si>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</si>
  <si>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</si>
  <si>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</si>
  <si>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</si>
  <si>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</si>
  <si>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</si>
  <si>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</si>
  <si>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</si>
  <si>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</si>
  <si>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</si>
  <si>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</si>
  <si>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</si>
  <si>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</si>
  <si>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</si>
  <si>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</si>
  <si>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</si>
  <si>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</si>
  <si>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</si>
  <si>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</si>
  <si>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</si>
  <si>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</si>
  <si>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</si>
  <si>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</si>
  <si>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</si>
  <si>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</si>
  <si>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</si>
  <si>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</si>
  <si>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</si>
  <si>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</si>
  <si>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</si>
  <si>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</si>
  <si>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</si>
  <si>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</si>
  <si>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</si>
  <si>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</si>
  <si>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</si>
  <si>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</si>
  <si>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</si>
  <si>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</si>
  <si>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</si>
  <si>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</si>
  <si>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</si>
  <si>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</si>
  <si>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</si>
  <si>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</si>
  <si>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</si>
  <si>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</si>
  <si>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</si>
  <si>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</si>
  <si>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</si>
  <si>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</si>
  <si>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</si>
  <si>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</si>
  <si>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</si>
  <si>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</si>
  <si>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</si>
  <si>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</si>
  <si>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</si>
  <si>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</si>
  <si>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</si>
  <si>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</si>
  <si>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</si>
  <si>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</si>
  <si>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</si>
  <si>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</si>
  <si>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</si>
  <si>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</si>
  <si>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</si>
  <si>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</si>
  <si>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</si>
  <si>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</si>
  <si>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</si>
  <si>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</si>
  <si>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</si>
  <si>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</si>
  <si>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</si>
  <si>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</si>
  <si>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</si>
  <si>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</si>
  <si>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</si>
  <si>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</si>
  <si>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</si>
  <si>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</si>
  <si>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</si>
  <si>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</si>
  <si>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</si>
  <si>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</si>
  <si>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</si>
  <si>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</si>
  <si>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</si>
  <si>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</si>
  <si>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</si>
  <si>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</si>
  <si>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</si>
  <si>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</si>
  <si>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</si>
  <si>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</si>
  <si>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</si>
  <si>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</si>
  <si>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</si>
  <si>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</si>
  <si>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</si>
  <si>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</si>
  <si>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</si>
  <si>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</si>
  <si>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</si>
  <si>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</si>
  <si>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</si>
  <si>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</si>
  <si>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</si>
  <si>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</si>
  <si>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</si>
  <si>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</si>
  <si>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</si>
  <si>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</si>
  <si>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</si>
  <si>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</si>
  <si>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</si>
  <si>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</si>
  <si>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</si>
  <si>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</si>
  <si>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</si>
  <si>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</si>
  <si>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</si>
  <si>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</si>
  <si>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</si>
  <si>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</si>
  <si>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</si>
  <si>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</si>
  <si>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</si>
  <si>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</si>
  <si>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</si>
  <si>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</si>
  <si>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</si>
  <si>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</si>
  <si>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</si>
  <si>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</si>
  <si>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</si>
  <si>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</si>
  <si>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</si>
  <si>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</si>
  <si>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</si>
  <si>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</si>
  <si>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</si>
  <si>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</si>
  <si>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</si>
  <si>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</si>
  <si>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</si>
  <si>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</si>
  <si>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</si>
  <si>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</si>
  <si>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</si>
  <si>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</si>
  <si>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</si>
  <si>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</si>
  <si>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</si>
  <si>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</si>
  <si>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</si>
  <si>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</si>
  <si>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</si>
  <si>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</si>
  <si>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</si>
  <si>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</si>
  <si>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</si>
  <si>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</si>
  <si>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</si>
  <si>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</si>
  <si>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</si>
  <si>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</si>
  <si>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</si>
  <si>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</si>
  <si>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</si>
  <si>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</si>
  <si>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</si>
  <si>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</si>
  <si>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</si>
  <si>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</si>
  <si>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</si>
  <si>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</si>
  <si>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</si>
  <si>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</si>
  <si>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</si>
  <si>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</si>
  <si>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</si>
  <si>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</si>
  <si>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</si>
  <si>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</si>
  <si>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</si>
  <si>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</si>
  <si>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</si>
  <si>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</si>
  <si>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</si>
  <si>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</si>
  <si>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</si>
  <si>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</si>
  <si>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</si>
  <si>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</si>
  <si>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</si>
  <si>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</si>
  <si>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</si>
  <si>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</si>
  <si>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</si>
  <si>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</si>
  <si>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</si>
  <si>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</si>
  <si>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</si>
  <si>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</si>
  <si>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</si>
  <si>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</si>
  <si>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</si>
  <si>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</si>
  <si>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</si>
  <si>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</si>
  <si>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</si>
  <si>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</si>
  <si>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</si>
  <si>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</si>
  <si>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</si>
  <si>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</si>
  <si>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</si>
  <si>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</si>
  <si>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</si>
  <si>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</si>
  <si>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</si>
  <si>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</si>
  <si>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</si>
  <si>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</si>
  <si>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</si>
  <si>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</si>
  <si>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</si>
  <si>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</si>
  <si>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</si>
  <si>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</si>
  <si>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</si>
  <si>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</si>
  <si>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</si>
  <si>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</si>
  <si>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</si>
  <si>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</si>
  <si>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</si>
  <si>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</si>
  <si>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</si>
  <si>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</si>
  <si>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</si>
  <si>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</si>
  <si>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</si>
  <si>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</si>
  <si>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</si>
  <si>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</si>
  <si>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</si>
  <si>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</si>
  <si>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</si>
  <si>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</si>
  <si>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</si>
  <si>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</si>
  <si>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</si>
  <si>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</si>
  <si>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</si>
  <si>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</si>
  <si>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</si>
  <si>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</si>
  <si>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</si>
  <si>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</si>
  <si>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</si>
  <si>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</si>
  <si>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</si>
  <si>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</si>
  <si>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</si>
  <si>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</si>
  <si>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</si>
  <si>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</si>
  <si>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</si>
  <si>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</si>
  <si>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</si>
  <si>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</si>
  <si>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</si>
  <si>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</si>
  <si>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</si>
  <si>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</si>
  <si>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</si>
  <si>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</si>
  <si>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</si>
  <si>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</si>
  <si>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</si>
  <si>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</si>
  <si>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</si>
  <si>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</si>
  <si>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</si>
  <si>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</si>
  <si>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</si>
  <si>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</si>
  <si>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</si>
  <si>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</si>
  <si>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</si>
  <si>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</si>
  <si>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</si>
  <si>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</si>
  <si>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</si>
  <si>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</si>
  <si>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</si>
  <si>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</si>
  <si>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</si>
  <si>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</si>
  <si>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</si>
  <si>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</si>
  <si>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</si>
  <si>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</si>
  <si>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</si>
  <si>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</si>
  <si>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</si>
  <si>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</si>
  <si>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</si>
  <si>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</si>
  <si>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</si>
  <si>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</si>
  <si>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</si>
  <si>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</si>
  <si>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</si>
  <si>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</si>
  <si>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</si>
  <si>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</si>
  <si>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</si>
  <si>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</si>
  <si>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</si>
  <si>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</si>
  <si>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</si>
  <si>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</si>
  <si>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</si>
  <si>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</si>
  <si>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</si>
  <si>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</si>
  <si>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</si>
  <si>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</si>
  <si>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</si>
  <si>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</si>
  <si>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</si>
  <si>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</si>
  <si>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</si>
  <si>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</si>
  <si>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</si>
  <si>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</si>
  <si>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</si>
  <si>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</si>
  <si>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</si>
  <si>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</si>
  <si>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</si>
  <si>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</si>
  <si>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</si>
  <si>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</si>
  <si>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</si>
  <si>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</si>
  <si>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</si>
  <si>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</si>
  <si>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</si>
  <si>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</si>
  <si>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</si>
  <si>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</si>
  <si>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</si>
  <si>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</si>
  <si>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</si>
  <si>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</si>
  <si>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</si>
  <si>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</si>
  <si>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</si>
  <si>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</si>
  <si>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</si>
  <si>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</si>
  <si>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</si>
  <si>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</si>
  <si>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</si>
  <si>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</si>
  <si>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</si>
  <si>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</si>
  <si>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</si>
  <si>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</si>
  <si>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</si>
  <si>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</si>
  <si>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</si>
  <si>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</si>
  <si>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</si>
  <si>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</si>
  <si>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</si>
  <si>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</si>
  <si>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</si>
  <si>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</si>
  <si>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</si>
  <si>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</si>
  <si>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</si>
  <si>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</si>
  <si>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</si>
  <si>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</si>
  <si>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</si>
  <si>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</si>
  <si>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</si>
  <si>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</si>
  <si>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</si>
  <si>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</si>
  <si>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</si>
  <si>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</si>
  <si>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</si>
  <si>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</si>
  <si>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</si>
  <si>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</si>
  <si>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</si>
  <si>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</si>
  <si>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</si>
  <si>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</si>
  <si>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</si>
  <si>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</si>
  <si>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</si>
  <si>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</si>
  <si>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</si>
  <si>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</si>
  <si>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</si>
  <si>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</si>
  <si>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</si>
  <si>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</si>
  <si>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</si>
  <si>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</si>
  <si>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</si>
  <si>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</si>
  <si>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</si>
  <si>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</si>
  <si>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</si>
  <si>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</si>
  <si>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</si>
  <si>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</si>
  <si>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</si>
  <si>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</si>
  <si>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</si>
  <si>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</si>
  <si>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</si>
  <si>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</si>
  <si>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</si>
  <si>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</si>
  <si>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</si>
  <si>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</si>
  <si>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</si>
  <si>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</si>
  <si>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</si>
  <si>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</si>
  <si>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</si>
  <si>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</si>
  <si>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</si>
  <si>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</si>
  <si>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</si>
  <si>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</si>
  <si>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</si>
  <si>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</si>
  <si>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</si>
  <si>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</si>
  <si>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</si>
  <si>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</si>
  <si>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</si>
  <si>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</si>
  <si>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</si>
  <si>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</si>
  <si>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</si>
  <si>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</si>
  <si>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</si>
  <si>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</si>
  <si>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</si>
  <si>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</si>
  <si>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</si>
  <si>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</si>
  <si>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</si>
  <si>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</si>
  <si>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</si>
  <si>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</si>
  <si>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</si>
  <si>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</si>
  <si>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</si>
  <si>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</si>
  <si>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</si>
  <si>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</si>
  <si>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</si>
  <si>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</si>
  <si>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</si>
  <si>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</si>
  <si>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</si>
  <si>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</si>
  <si>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</si>
  <si>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</si>
  <si>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</si>
  <si>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</si>
  <si>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</si>
  <si>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</si>
  <si>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</si>
  <si>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</si>
  <si>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</si>
  <si>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</si>
  <si>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</si>
  <si>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</si>
  <si>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</si>
  <si>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</si>
  <si>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</si>
  <si>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</si>
  <si>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</si>
  <si>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</si>
  <si>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</si>
  <si>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</si>
  <si>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</si>
  <si>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</si>
  <si>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</si>
  <si>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</si>
  <si>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</si>
  <si>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</si>
  <si>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</si>
  <si>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</si>
  <si>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</si>
  <si>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</si>
  <si>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</si>
  <si>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</si>
  <si>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</si>
  <si>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</si>
  <si>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</si>
  <si>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</si>
  <si>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</si>
  <si>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</si>
  <si>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</si>
  <si>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</si>
  <si>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</si>
  <si>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</si>
  <si>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</si>
  <si>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</si>
  <si>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</si>
  <si>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</si>
  <si>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</si>
  <si>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</si>
  <si>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</si>
  <si>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</si>
  <si>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</si>
  <si>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</si>
  <si>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</si>
  <si>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</si>
  <si>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</si>
  <si>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</si>
  <si>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</si>
  <si>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</si>
  <si>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</si>
  <si>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</si>
  <si>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</si>
  <si>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</si>
  <si>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</si>
  <si>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</si>
  <si>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</si>
  <si>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</si>
  <si>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</si>
  <si>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</si>
  <si>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</si>
  <si>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</si>
  <si>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</si>
  <si>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</si>
  <si>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</si>
  <si>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</si>
  <si>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</si>
  <si>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</si>
  <si>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</si>
  <si>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</si>
  <si>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</si>
  <si>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</si>
  <si>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</si>
  <si>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</si>
  <si>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</si>
  <si>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</si>
  <si>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</si>
  <si>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</si>
  <si>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</si>
  <si>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</si>
  <si>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</si>
  <si>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</si>
  <si>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</si>
  <si>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</si>
  <si>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</si>
  <si>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</si>
  <si>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</si>
  <si>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</si>
  <si>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</si>
  <si>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</si>
  <si>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</si>
  <si>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</si>
  <si>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</si>
  <si>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</si>
  <si>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</si>
  <si>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</si>
  <si>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</si>
  <si>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</si>
  <si>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</si>
  <si>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</si>
  <si>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</si>
  <si>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</si>
  <si>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</si>
  <si>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</si>
  <si>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</si>
  <si>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</si>
  <si>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</si>
  <si>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</si>
  <si>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</si>
  <si>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</si>
  <si>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</si>
  <si>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</si>
  <si>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</si>
  <si>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</si>
  <si>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</si>
  <si>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</si>
  <si>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</si>
  <si>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</si>
  <si>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</si>
  <si>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</si>
  <si>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</si>
  <si>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</si>
  <si>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</si>
  <si>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</si>
  <si>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</si>
  <si>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</si>
  <si>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</si>
  <si>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</si>
  <si>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</si>
  <si>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</si>
  <si>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</si>
  <si>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</si>
  <si>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</si>
  <si>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</si>
  <si>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</si>
  <si>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</si>
  <si>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</si>
  <si>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</si>
  <si>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</si>
  <si>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</si>
  <si>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</si>
  <si>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</si>
  <si>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</si>
  <si>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</si>
  <si>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</si>
  <si>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</si>
  <si>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</si>
  <si>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</si>
  <si>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</si>
  <si>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</si>
  <si>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</si>
  <si>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</si>
  <si>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</si>
  <si>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</si>
  <si>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</si>
  <si>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</si>
  <si>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</si>
  <si>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</si>
  <si>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</si>
  <si>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</si>
  <si>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</si>
  <si>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</si>
  <si>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</si>
  <si>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</si>
  <si>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</si>
  <si>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</si>
  <si>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</si>
  <si>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</si>
  <si>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</si>
  <si>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</si>
  <si>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</si>
  <si>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</si>
  <si>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</si>
  <si>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</si>
  <si>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</si>
  <si>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</si>
  <si>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</si>
  <si>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</si>
  <si>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</si>
  <si>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</si>
  <si>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</si>
  <si>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</si>
  <si>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</si>
  <si>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</si>
  <si>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</si>
  <si>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</si>
  <si>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</si>
  <si>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</si>
  <si>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</si>
  <si>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</si>
  <si>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</si>
  <si>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</si>
  <si>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</si>
  <si>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</si>
  <si>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</si>
  <si>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</si>
  <si>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</si>
  <si>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</si>
  <si>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</si>
  <si>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</si>
  <si>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</si>
  <si>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</si>
  <si>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</si>
  <si>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</si>
  <si>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</si>
  <si>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</si>
  <si>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</si>
  <si>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</si>
  <si>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</si>
  <si>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</si>
  <si>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</si>
  <si>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</si>
  <si>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</si>
  <si>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</si>
  <si>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</si>
  <si>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</si>
  <si>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</si>
  <si>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</si>
  <si>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</si>
  <si>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</si>
  <si>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</si>
  <si>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</si>
  <si>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</si>
  <si>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</si>
  <si>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</si>
  <si>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</si>
  <si>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</si>
  <si>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</si>
  <si>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</si>
  <si>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</si>
  <si>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</si>
  <si>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</si>
  <si>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</si>
  <si>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</si>
  <si>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</si>
  <si>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</si>
  <si>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</si>
  <si>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</si>
  <si>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</si>
  <si>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</si>
  <si>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</si>
  <si>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</si>
  <si>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</si>
  <si>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</si>
  <si>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</si>
  <si>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</si>
  <si>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</si>
  <si>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</si>
  <si>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</si>
  <si>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</si>
  <si>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</si>
  <si>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</si>
  <si>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</si>
  <si>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</si>
  <si>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</si>
  <si>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</si>
  <si>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</si>
  <si>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</si>
  <si>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</si>
  <si>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</si>
  <si>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</si>
  <si>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</si>
  <si>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</si>
  <si>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</si>
  <si>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</si>
  <si>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</si>
  <si>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</si>
  <si>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</si>
  <si>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</si>
  <si>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</si>
  <si>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</si>
  <si>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</si>
  <si>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</si>
  <si>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</si>
  <si>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</si>
  <si>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</si>
  <si>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</si>
  <si>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</si>
  <si>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</si>
  <si>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</si>
  <si>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</si>
  <si>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</si>
  <si>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</si>
  <si>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</si>
  <si>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</si>
  <si>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</si>
  <si>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</si>
  <si>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</si>
  <si>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</si>
  <si>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</si>
  <si>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</si>
  <si>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</si>
  <si>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</si>
  <si>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</si>
  <si>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</si>
  <si>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</si>
  <si>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</si>
  <si>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</si>
  <si>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</si>
  <si>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</si>
  <si>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</si>
  <si>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</si>
  <si>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</si>
  <si>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</si>
  <si>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</si>
  <si>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</si>
  <si>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</si>
  <si>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</si>
  <si>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</si>
  <si>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</si>
  <si>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</si>
  <si>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</si>
  <si>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</si>
  <si>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</si>
  <si>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</si>
  <si>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</si>
  <si>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</si>
  <si>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</si>
  <si>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</si>
  <si>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</si>
  <si>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</si>
  <si>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</si>
  <si>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</si>
  <si>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</si>
  <si>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</si>
  <si>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</si>
  <si>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</si>
  <si>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</si>
  <si>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</si>
  <si>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</si>
  <si>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</si>
  <si>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</si>
  <si>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</si>
  <si>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</si>
  <si>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</si>
  <si>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</si>
  <si>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</si>
  <si>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</si>
  <si>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</si>
  <si>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</si>
  <si>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</si>
  <si>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</si>
  <si>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</si>
  <si>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</si>
  <si>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</si>
  <si>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</si>
  <si>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</si>
  <si>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</si>
  <si>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</si>
  <si>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</si>
  <si>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</si>
  <si>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</si>
  <si>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</si>
  <si>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</si>
  <si>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</si>
  <si>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</si>
  <si>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</si>
  <si>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</si>
  <si>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</si>
  <si>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</si>
  <si>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</si>
  <si>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</si>
  <si>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</si>
  <si>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</si>
  <si>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</si>
  <si>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</si>
  <si>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</si>
  <si>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</si>
  <si>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</si>
  <si>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</si>
  <si>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</si>
  <si>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</si>
  <si>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</si>
  <si>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</si>
  <si>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</si>
  <si>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</si>
  <si>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</si>
  <si>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</si>
  <si>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</si>
  <si>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</si>
  <si>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</si>
  <si>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</si>
  <si>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</si>
  <si>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</si>
  <si>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</si>
  <si>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</si>
  <si>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</si>
  <si>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</si>
  <si>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</si>
  <si>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</si>
  <si>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</si>
  <si>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</si>
  <si>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</si>
  <si>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</si>
  <si>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</si>
  <si>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</si>
  <si>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</si>
  <si>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</si>
  <si>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</si>
  <si>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</si>
  <si>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</si>
  <si>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</si>
  <si>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</si>
  <si>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</si>
  <si>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</si>
  <si>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</si>
  <si>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</si>
  <si>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</si>
  <si>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</si>
  <si>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</si>
  <si>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</si>
  <si>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</si>
  <si>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</si>
  <si>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</si>
  <si>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</si>
  <si>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</si>
  <si>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</si>
  <si>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</si>
  <si>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</si>
  <si>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</si>
  <si>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</si>
  <si>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</si>
  <si>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</si>
  <si>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</si>
  <si>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</si>
  <si>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</si>
  <si>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</si>
  <si>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</si>
  <si>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</si>
  <si>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</si>
  <si>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</si>
  <si>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</si>
  <si>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</si>
  <si>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</si>
  <si>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</si>
  <si>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</si>
  <si>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</si>
  <si>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</si>
  <si>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</si>
  <si>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</si>
  <si>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</si>
  <si>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</si>
  <si>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</si>
  <si>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</si>
  <si>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</si>
  <si>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</si>
  <si>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</si>
  <si>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</si>
  <si>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</si>
  <si>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</si>
  <si>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</si>
  <si>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</si>
  <si>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</si>
  <si>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</si>
  <si>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</si>
  <si>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</si>
  <si>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</si>
  <si>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</si>
  <si>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</si>
  <si>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</si>
  <si>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</si>
  <si>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</si>
  <si>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</si>
  <si>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</si>
  <si>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</si>
  <si>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</si>
  <si>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</si>
  <si>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</si>
  <si>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</si>
  <si>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</si>
  <si>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</si>
  <si>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</si>
  <si>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</si>
  <si>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</si>
  <si>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</si>
  <si>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</si>
  <si>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</si>
  <si>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</si>
  <si>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</si>
  <si>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</si>
  <si>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</si>
  <si>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</si>
  <si>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</si>
  <si>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</si>
  <si>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</si>
  <si>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</si>
  <si>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</si>
  <si>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</si>
  <si>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</si>
  <si>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</si>
  <si>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</si>
  <si>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</si>
  <si>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</si>
  <si>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</si>
  <si>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</si>
  <si>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</si>
  <si>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</si>
  <si>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</si>
  <si>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</si>
  <si>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</si>
  <si>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</si>
  <si>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</si>
  <si>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</si>
  <si>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</si>
  <si>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</si>
  <si>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</si>
  <si>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</si>
  <si>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</si>
  <si>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</si>
  <si>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</si>
  <si>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</si>
  <si>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</si>
  <si>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</si>
  <si>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</si>
  <si>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</si>
  <si>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</si>
  <si>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</si>
  <si>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</si>
  <si>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</si>
  <si>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</si>
  <si>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</si>
  <si>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</si>
  <si>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</si>
  <si>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</si>
  <si>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</si>
  <si>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</si>
  <si>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</si>
  <si>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</si>
  <si>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</si>
  <si>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</si>
  <si>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</si>
  <si>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</si>
  <si>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</si>
  <si>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</si>
  <si>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</si>
  <si>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</si>
  <si>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</si>
  <si>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</si>
  <si>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</si>
  <si>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</si>
  <si>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</si>
  <si>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</si>
  <si>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</si>
  <si>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</si>
  <si>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</si>
  <si>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</si>
  <si>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</si>
  <si>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</si>
  <si>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</si>
  <si>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</si>
  <si>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</si>
  <si>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</si>
  <si>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</si>
  <si>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</si>
  <si>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</si>
  <si>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</si>
  <si>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</si>
  <si>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</si>
  <si>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</si>
  <si>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</si>
  <si>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</si>
  <si>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</si>
  <si>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</si>
  <si>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</si>
  <si>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</si>
  <si>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</si>
  <si>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</si>
  <si>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</si>
  <si>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</si>
  <si>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</si>
  <si>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</si>
  <si>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</si>
  <si>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</si>
  <si>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</si>
  <si>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</si>
  <si>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</si>
  <si>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</si>
  <si>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</si>
  <si>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</si>
  <si>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</si>
  <si>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</si>
  <si>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</si>
  <si>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</si>
  <si>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</si>
  <si>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</si>
  <si>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</si>
  <si>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</si>
  <si>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</si>
  <si>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</si>
  <si>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</si>
  <si>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</si>
  <si>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</si>
  <si>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</si>
  <si>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</si>
  <si>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</si>
  <si>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</si>
  <si>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</si>
  <si>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</si>
  <si>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</si>
  <si>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</si>
  <si>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</si>
  <si>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</si>
  <si>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</si>
  <si>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</si>
  <si>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</si>
  <si>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</si>
  <si>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</si>
  <si>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</si>
  <si>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</si>
  <si>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</si>
  <si>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</si>
  <si>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</si>
  <si>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</si>
  <si>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</si>
  <si>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</si>
  <si>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</si>
  <si>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</si>
  <si>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</si>
  <si>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</si>
  <si>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</si>
  <si>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</si>
  <si>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</si>
  <si>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</si>
  <si>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</si>
  <si>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</si>
  <si>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</si>
  <si>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</si>
  <si>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</si>
  <si>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</si>
  <si>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</si>
  <si>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</si>
  <si>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</si>
  <si>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</si>
  <si>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</si>
  <si>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</si>
  <si>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</si>
  <si>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</si>
  <si>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</si>
  <si>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</si>
  <si>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</si>
  <si>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</si>
  <si>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</si>
  <si>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</si>
  <si>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</si>
  <si>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</si>
  <si>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</si>
  <si>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</si>
  <si>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</si>
  <si>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</si>
  <si>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</si>
  <si>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</si>
  <si>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</si>
  <si>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</si>
  <si>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</si>
  <si>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</si>
  <si>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</si>
  <si>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</si>
  <si>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</si>
  <si>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</si>
  <si>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</si>
  <si>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</si>
  <si>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</si>
  <si>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</si>
  <si>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</si>
  <si>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</si>
  <si>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</si>
  <si>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</si>
  <si>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</si>
  <si>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</si>
  <si>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</si>
  <si>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</si>
  <si>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</si>
  <si>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</si>
  <si>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</si>
  <si>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</si>
  <si>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</si>
  <si>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</si>
  <si>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</si>
  <si>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</si>
  <si>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</si>
  <si>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</si>
  <si>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</si>
  <si>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</si>
  <si>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</si>
  <si>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</si>
  <si>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</si>
  <si>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</si>
  <si>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</si>
  <si>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</si>
  <si>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</si>
  <si>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</si>
  <si>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</si>
  <si>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</si>
  <si>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</si>
  <si>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</si>
  <si>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</si>
  <si>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</si>
  <si>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</si>
  <si>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</si>
  <si>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</si>
  <si>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</si>
  <si>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</si>
  <si>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</si>
  <si>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</si>
  <si>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</si>
  <si>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</si>
  <si>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</si>
  <si>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</si>
  <si>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</si>
  <si>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</si>
  <si>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</si>
  <si>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</si>
  <si>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</si>
  <si>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</si>
  <si>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</si>
  <si>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</si>
  <si>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</si>
  <si>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</si>
  <si>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</si>
  <si>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</si>
  <si>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</si>
  <si>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</si>
  <si>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</si>
  <si>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</si>
  <si>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</si>
  <si>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</si>
  <si>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</si>
  <si>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</si>
  <si>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</si>
  <si>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</si>
  <si>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</si>
  <si>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</si>
  <si>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</si>
  <si>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</si>
  <si>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</si>
  <si>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</si>
  <si>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</si>
  <si>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</si>
  <si>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</si>
  <si>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</si>
  <si>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</si>
  <si>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</si>
  <si>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</si>
  <si>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</si>
  <si>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</si>
  <si>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</si>
  <si>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</si>
  <si>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</si>
  <si>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</si>
  <si>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</si>
  <si>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</si>
  <si>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</si>
  <si>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</si>
  <si>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</si>
  <si>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</si>
  <si>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</si>
  <si>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</si>
  <si>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</si>
  <si>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</si>
  <si>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</si>
  <si>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</si>
  <si>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</si>
  <si>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</si>
  <si>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</si>
  <si>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</si>
  <si>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</si>
  <si>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</si>
  <si>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</si>
  <si>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</si>
  <si>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</si>
  <si>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</si>
  <si>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</si>
  <si>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</si>
  <si>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</si>
  <si>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</si>
  <si>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</si>
  <si>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</si>
  <si>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</si>
  <si>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</si>
  <si>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</si>
  <si>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</si>
  <si>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</si>
  <si>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</si>
  <si>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</si>
  <si>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</si>
  <si>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</si>
  <si>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</si>
  <si>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</si>
  <si>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</si>
  <si>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</si>
  <si>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</si>
  <si>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</si>
  <si>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</si>
  <si>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</si>
  <si>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</si>
  <si>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</si>
  <si>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</si>
  <si>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</si>
  <si>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</si>
  <si>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</si>
  <si>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</si>
  <si>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</si>
  <si>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</si>
  <si>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</si>
  <si>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</si>
  <si>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</si>
  <si>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</si>
  <si>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</si>
  <si>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</si>
  <si>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</si>
  <si>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</si>
  <si>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</si>
  <si>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</si>
  <si>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</si>
  <si>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</si>
  <si>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</si>
  <si>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</si>
  <si>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</si>
  <si>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</si>
  <si>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</si>
  <si>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</si>
  <si>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</si>
  <si>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</si>
  <si>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</si>
  <si>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</si>
  <si>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</si>
  <si>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</si>
  <si>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</si>
  <si>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</si>
  <si>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</si>
  <si>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</si>
  <si>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</si>
  <si>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</si>
  <si>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</si>
  <si>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</si>
  <si>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</si>
  <si>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</si>
  <si>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</si>
  <si>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</si>
  <si>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</si>
  <si>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</si>
  <si>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</si>
  <si>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</si>
  <si>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</si>
  <si>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</si>
  <si>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</si>
  <si>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</si>
  <si>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</si>
  <si>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</si>
  <si>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</si>
  <si>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</si>
  <si>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</si>
  <si>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</si>
  <si>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</si>
  <si>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</si>
  <si>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</si>
  <si>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</si>
  <si>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</si>
  <si>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</si>
  <si>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</si>
  <si>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</si>
  <si>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</si>
  <si>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</si>
  <si>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</si>
  <si>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</si>
  <si>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</si>
  <si>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</si>
  <si>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</si>
  <si>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</si>
  <si>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</si>
  <si>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</si>
  <si>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</si>
  <si>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</si>
  <si>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</si>
  <si>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</si>
  <si>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</si>
  <si>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</si>
  <si>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</si>
  <si>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</si>
  <si>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</si>
  <si>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</si>
  <si>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</si>
  <si>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</si>
  <si>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</si>
  <si>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</si>
  <si>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</si>
  <si>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</si>
  <si>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</si>
  <si>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</si>
  <si>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</si>
  <si>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</si>
  <si>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</si>
  <si>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</si>
  <si>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</si>
  <si>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</si>
  <si>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</si>
  <si>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</si>
  <si>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</si>
  <si>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</si>
  <si>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</si>
  <si>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</si>
  <si>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</si>
  <si>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</si>
  <si>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</si>
  <si>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</si>
  <si>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</si>
  <si>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</si>
  <si>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</si>
  <si>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</si>
  <si>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</si>
  <si>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</si>
  <si>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</si>
  <si>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</si>
  <si>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</si>
  <si>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</si>
  <si>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</si>
  <si>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</si>
  <si>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</si>
  <si>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</si>
  <si>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</si>
  <si>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</si>
  <si>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</si>
  <si>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</si>
  <si>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</si>
  <si>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</si>
  <si>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</si>
  <si>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</si>
  <si>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</si>
  <si>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</si>
  <si>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</si>
  <si>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</si>
  <si>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</si>
  <si>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</si>
  <si>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</si>
  <si>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</si>
  <si>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</si>
  <si>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</si>
  <si>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</si>
  <si>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</si>
  <si>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</si>
  <si>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</si>
  <si>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</si>
  <si>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</si>
  <si>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</si>
  <si>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</si>
  <si>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</si>
  <si>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</si>
  <si>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</si>
  <si>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</si>
  <si>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</si>
  <si>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</si>
  <si>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</si>
  <si>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</si>
  <si>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</si>
  <si>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</si>
  <si>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</si>
  <si>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</si>
  <si>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</si>
  <si>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</si>
  <si>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</si>
  <si>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</si>
  <si>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</si>
  <si>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</si>
  <si>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</si>
  <si>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</si>
  <si>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</si>
  <si>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</si>
  <si>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</si>
  <si>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</si>
  <si>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</si>
  <si>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</si>
  <si>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</si>
  <si>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</si>
  <si>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</si>
  <si>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</si>
  <si>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</si>
  <si>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</si>
  <si>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</si>
  <si>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</si>
  <si>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</si>
  <si>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</si>
  <si>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</si>
  <si>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</si>
  <si>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</si>
  <si>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</si>
  <si>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</si>
  <si>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</si>
  <si>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</si>
  <si>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</si>
  <si>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</si>
  <si>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</si>
  <si>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</si>
  <si>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</si>
  <si>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</si>
  <si>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</si>
  <si>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</si>
  <si>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</si>
  <si>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</si>
  <si>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</si>
  <si>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</si>
  <si>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</si>
  <si>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</si>
  <si>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</si>
  <si>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</si>
  <si>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</si>
  <si>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</si>
  <si>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</si>
  <si>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</si>
  <si>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</si>
  <si>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</si>
  <si>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</si>
  <si>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</si>
  <si>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</si>
  <si>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</si>
  <si>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</si>
  <si>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</si>
  <si>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</si>
  <si>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</si>
  <si>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</si>
  <si>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</si>
  <si>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</si>
  <si>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</si>
  <si>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</si>
  <si>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</si>
  <si>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</si>
  <si>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</si>
  <si>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</si>
  <si>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</si>
  <si>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</si>
  <si>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</si>
  <si>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</si>
  <si>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</si>
  <si>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</si>
  <si>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</si>
  <si>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</si>
  <si>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</si>
  <si>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</si>
  <si>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</si>
  <si>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</si>
  <si>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</si>
  <si>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</si>
  <si>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</si>
  <si>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</si>
  <si>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</si>
  <si>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</si>
  <si>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</si>
  <si>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</si>
  <si>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</si>
  <si>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</si>
  <si>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</si>
  <si>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</si>
  <si>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</si>
  <si>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</si>
  <si>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</si>
  <si>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</si>
  <si>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</si>
  <si>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</si>
  <si>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</si>
  <si>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</si>
  <si>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</si>
  <si>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</si>
  <si>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</si>
  <si>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</si>
  <si>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</si>
  <si>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</si>
  <si>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</si>
  <si>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</si>
  <si>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</si>
  <si>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</si>
  <si>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</si>
  <si>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</si>
  <si>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</si>
  <si>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</si>
  <si>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</si>
  <si>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</si>
  <si>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</si>
  <si>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</si>
  <si>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</si>
  <si>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</si>
  <si>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</si>
  <si>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</si>
  <si>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</si>
  <si>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</si>
  <si>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</si>
  <si>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</si>
  <si>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</si>
  <si>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</si>
  <si>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</si>
  <si>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</si>
  <si>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</si>
  <si>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</si>
  <si>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</si>
  <si>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</si>
  <si>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</si>
  <si>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</si>
  <si>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</si>
  <si>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</si>
  <si>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</si>
  <si>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</si>
  <si>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</si>
  <si>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</si>
  <si>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</si>
  <si>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</si>
  <si>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</si>
  <si>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</si>
  <si>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</si>
  <si>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</si>
  <si>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</si>
  <si>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</si>
  <si>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</si>
  <si>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</si>
  <si>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</si>
  <si>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</si>
  <si>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</si>
  <si>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</si>
  <si>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</si>
  <si>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</si>
  <si>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</si>
  <si>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</si>
  <si>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</si>
  <si>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</si>
  <si>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</si>
  <si>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</si>
  <si>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</si>
  <si>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</si>
  <si>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</si>
  <si>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</si>
  <si>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</si>
  <si>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</si>
  <si>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</si>
  <si>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</si>
  <si>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</si>
  <si>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</si>
  <si>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</si>
  <si>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</si>
  <si>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</si>
  <si>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</si>
  <si>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</si>
  <si>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</si>
  <si>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</si>
  <si>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</si>
  <si>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</si>
  <si>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</si>
  <si>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</si>
  <si>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</si>
  <si>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</si>
  <si>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</si>
  <si>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</si>
  <si>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</si>
  <si>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</si>
  <si>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</si>
  <si>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</si>
  <si>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</si>
  <si>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</si>
  <si>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</si>
  <si>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</si>
  <si>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</si>
  <si>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</si>
  <si>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</si>
  <si>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</si>
  <si>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</si>
  <si>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</si>
  <si>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</si>
  <si>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</si>
  <si>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</si>
  <si>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</si>
  <si>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</si>
  <si>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</si>
  <si>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</si>
  <si>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</si>
  <si>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</si>
  <si>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</si>
  <si>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</si>
  <si>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</si>
  <si>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</si>
  <si>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</si>
  <si>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</si>
  <si>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</si>
  <si>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</si>
  <si>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</si>
  <si>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</si>
  <si>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</si>
  <si>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</si>
  <si>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</si>
  <si>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</si>
  <si>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</si>
  <si>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</si>
  <si>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</si>
  <si>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</si>
  <si>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</si>
  <si>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</si>
  <si>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</si>
  <si>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</si>
  <si>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</si>
  <si>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</si>
  <si>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</si>
  <si>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</si>
  <si>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</si>
  <si>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</si>
  <si>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</si>
  <si>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</si>
  <si>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</si>
  <si>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</si>
  <si>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</si>
  <si>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</si>
  <si>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</si>
  <si>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</si>
  <si>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</si>
  <si>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</si>
  <si>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</si>
  <si>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</si>
  <si>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</si>
  <si>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</si>
  <si>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</si>
  <si>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</si>
  <si>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</si>
  <si>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</si>
  <si>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</si>
  <si>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</si>
  <si>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</si>
  <si>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</si>
  <si>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</si>
  <si>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</si>
  <si>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</si>
  <si>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</si>
  <si>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</si>
  <si>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</si>
  <si>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</si>
  <si>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</si>
  <si>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</si>
  <si>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</si>
  <si>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</si>
  <si>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</si>
  <si>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</si>
  <si>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</si>
  <si>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</si>
  <si>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</si>
  <si>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</si>
  <si>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</si>
  <si>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</si>
  <si>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</si>
  <si>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</si>
  <si>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</si>
  <si>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</si>
  <si>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</si>
  <si>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</si>
  <si>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</si>
  <si>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</si>
  <si>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</si>
  <si>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</si>
  <si>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</si>
  <si>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</si>
  <si>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</si>
  <si>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</si>
  <si>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</si>
  <si>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</si>
  <si>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</si>
  <si>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</si>
  <si>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</si>
  <si>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</si>
  <si>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</si>
  <si>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</si>
  <si>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</si>
  <si>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</si>
  <si>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</si>
  <si>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</si>
  <si>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</si>
  <si>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</si>
  <si>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</si>
  <si>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</si>
  <si>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</si>
  <si>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</si>
  <si>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</si>
  <si>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</si>
  <si>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</si>
  <si>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</si>
  <si>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</si>
  <si>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</si>
  <si>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</si>
  <si>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</si>
  <si>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</si>
  <si>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</si>
  <si>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</si>
  <si>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</si>
  <si>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</si>
  <si>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</si>
  <si>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</si>
  <si>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</si>
  <si>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</si>
  <si>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</si>
  <si>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</si>
  <si>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</si>
  <si>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</si>
  <si>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</si>
  <si>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</si>
  <si>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</si>
  <si>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</si>
  <si>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</si>
  <si>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</si>
  <si>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</si>
  <si>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</si>
  <si>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</si>
  <si>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</si>
  <si>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</si>
  <si>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</si>
  <si>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</si>
  <si>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</si>
  <si>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</si>
  <si>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</si>
  <si>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</si>
  <si>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</si>
  <si>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</si>
  <si>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</si>
  <si>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</si>
  <si>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</si>
  <si>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</si>
  <si>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</si>
  <si>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</si>
  <si>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</si>
  <si>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</si>
  <si>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</si>
  <si>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</si>
  <si>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</si>
  <si>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</si>
  <si>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</si>
  <si>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</si>
  <si>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</si>
  <si>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</si>
  <si>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</si>
  <si>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</si>
  <si>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</si>
  <si>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</si>
  <si>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</si>
  <si>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</si>
  <si>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</si>
  <si>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</si>
  <si>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</si>
  <si>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</si>
  <si>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</si>
  <si>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</si>
  <si>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</si>
  <si>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</si>
  <si>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</si>
  <si>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</si>
  <si>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</si>
  <si>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</si>
  <si>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</si>
  <si>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</si>
  <si>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</si>
  <si>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</si>
  <si>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</si>
  <si>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</si>
  <si>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</si>
  <si>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</si>
  <si>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</si>
  <si>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</si>
  <si>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</si>
  <si>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</si>
  <si>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</si>
  <si>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</si>
  <si>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</si>
  <si>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</si>
  <si>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</si>
  <si>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</si>
  <si>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</si>
  <si>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</si>
  <si>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</si>
  <si>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</si>
  <si>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</si>
  <si>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</si>
  <si>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</si>
  <si>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</si>
  <si>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</si>
  <si>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</si>
  <si>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</si>
  <si>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</si>
  <si>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</si>
  <si>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</si>
  <si>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</si>
  <si>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</si>
  <si>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</si>
  <si>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</si>
  <si>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</si>
  <si>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</si>
  <si>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</si>
  <si>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</si>
  <si>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</si>
  <si>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</si>
  <si>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</si>
  <si>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</si>
  <si>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</si>
  <si>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</si>
  <si>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</si>
  <si>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</si>
  <si>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</si>
  <si>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</si>
  <si>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</si>
  <si>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</si>
  <si>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</si>
  <si>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</si>
  <si>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</si>
  <si>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</si>
  <si>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</si>
  <si>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</si>
  <si>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</si>
  <si>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</si>
  <si>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</si>
  <si>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</si>
  <si>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</si>
  <si>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</si>
  <si>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</si>
  <si>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</si>
  <si>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</si>
  <si>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</si>
  <si>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</si>
  <si>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</si>
  <si>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</si>
  <si>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</si>
  <si>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</si>
  <si>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</si>
  <si>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</si>
  <si>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</si>
  <si>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</si>
  <si>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</si>
  <si>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</si>
  <si>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</si>
  <si>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</si>
  <si>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</si>
  <si>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</si>
  <si>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</si>
  <si>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</si>
  <si>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</si>
  <si>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</si>
  <si>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</si>
  <si>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</si>
  <si>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</si>
  <si>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</si>
  <si>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</si>
  <si>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</si>
  <si>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</si>
  <si>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</si>
  <si>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</si>
  <si>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</si>
  <si>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</si>
  <si>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</si>
  <si>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</si>
  <si>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</si>
  <si>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</si>
  <si>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</si>
  <si>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</si>
  <si>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</si>
  <si>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</si>
  <si>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</si>
  <si>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</si>
  <si>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</si>
  <si>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</si>
  <si>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</si>
  <si>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</si>
  <si>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</si>
  <si>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</si>
  <si>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</si>
  <si>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</si>
  <si>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</si>
  <si>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</si>
  <si>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</si>
  <si>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</si>
  <si>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</si>
  <si>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</si>
  <si>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</si>
  <si>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</si>
  <si>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</si>
  <si>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</si>
  <si>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</si>
  <si>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</si>
  <si>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</si>
  <si>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</si>
  <si>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</si>
  <si>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</si>
  <si>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</si>
  <si>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</si>
  <si>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</si>
  <si>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</si>
  <si>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</si>
  <si>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</si>
  <si>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</si>
  <si>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</si>
  <si>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</si>
  <si>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</si>
  <si>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</si>
  <si>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</si>
  <si>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</si>
  <si>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</si>
  <si>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</si>
  <si>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</si>
  <si>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</si>
  <si>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</si>
  <si>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</si>
  <si>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</si>
  <si>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</si>
  <si>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</si>
  <si>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</si>
  <si>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</si>
  <si>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</si>
  <si>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</si>
  <si>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</si>
  <si>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</si>
  <si>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</si>
  <si>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</si>
  <si>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</si>
  <si>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</si>
  <si>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</si>
  <si>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</si>
  <si>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</si>
  <si>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</si>
  <si>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</si>
  <si>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</si>
  <si>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</si>
  <si>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</si>
  <si>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</si>
  <si>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</si>
  <si>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</si>
  <si>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</si>
  <si>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</si>
  <si>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</si>
  <si>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</si>
  <si>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</si>
  <si>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</si>
  <si>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</si>
  <si>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</si>
  <si>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</si>
  <si>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</si>
  <si>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</si>
  <si>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</si>
  <si>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</si>
  <si>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</si>
  <si>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</si>
  <si>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</si>
  <si>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</si>
  <si>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</si>
  <si>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</si>
  <si>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</si>
  <si>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</si>
  <si>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</si>
  <si>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</si>
  <si>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</si>
  <si>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</si>
  <si>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</si>
  <si>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</si>
  <si>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</si>
  <si>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</si>
  <si>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</si>
  <si>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</si>
  <si>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</si>
  <si>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</si>
  <si>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</si>
  <si>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</si>
  <si>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</si>
  <si>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</si>
  <si>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</si>
  <si>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</si>
  <si>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</si>
  <si>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</si>
  <si>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</si>
  <si>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</si>
  <si>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</si>
  <si>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</si>
  <si>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</si>
  <si>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</si>
  <si>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</si>
  <si>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</si>
  <si>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</si>
  <si>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</si>
  <si>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</si>
  <si>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</si>
  <si>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</si>
  <si>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</si>
  <si>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</si>
  <si>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</si>
  <si>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</si>
  <si>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</si>
  <si>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</si>
  <si>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</si>
  <si>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</si>
  <si>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</si>
  <si>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</si>
  <si>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</si>
  <si>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</si>
  <si>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</si>
  <si>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</si>
  <si>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</si>
  <si>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</si>
  <si>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</si>
  <si>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</si>
  <si>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</si>
  <si>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</si>
  <si>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</si>
  <si>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</si>
  <si>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</si>
  <si>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</si>
  <si>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</si>
  <si>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</si>
  <si>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</si>
  <si>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</si>
  <si>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</si>
  <si>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</si>
  <si>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</si>
  <si>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</si>
  <si>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</si>
  <si>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</si>
  <si>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</si>
  <si>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</si>
  <si>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</si>
  <si>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</si>
  <si>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</si>
  <si>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</si>
  <si>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</si>
  <si>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</si>
  <si>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</si>
  <si>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</si>
  <si>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</si>
  <si>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</si>
  <si>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</si>
  <si>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</si>
  <si>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</si>
  <si>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</si>
  <si>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</si>
  <si>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</si>
  <si>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</si>
  <si>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</si>
  <si>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</si>
  <si>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</si>
  <si>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</si>
  <si>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</si>
  <si>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</si>
  <si>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</si>
  <si>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</si>
  <si>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</si>
  <si>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</si>
  <si>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</si>
  <si>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</si>
  <si>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</si>
  <si>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</si>
  <si>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</si>
  <si>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</si>
  <si>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</si>
  <si>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</si>
  <si>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</si>
  <si>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</si>
  <si>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</si>
  <si>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</si>
  <si>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</si>
  <si>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</si>
  <si>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</si>
  <si>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</si>
  <si>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</si>
  <si>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</si>
  <si>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</si>
  <si>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</si>
  <si>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</si>
  <si>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</si>
  <si>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</si>
  <si>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</si>
  <si>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</si>
  <si>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</si>
  <si>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</si>
  <si>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</si>
  <si>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</si>
  <si>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</si>
  <si>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</si>
  <si>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</si>
  <si>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</si>
  <si>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</si>
  <si>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</si>
  <si>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</si>
  <si>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</si>
  <si>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</si>
  <si>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</si>
  <si>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</si>
  <si>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</si>
  <si>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</si>
  <si>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</si>
  <si>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</si>
  <si>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</si>
  <si>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</si>
  <si>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</si>
  <si>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</si>
  <si>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</si>
  <si>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</si>
  <si>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</si>
  <si>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</si>
  <si>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</si>
  <si>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</si>
  <si>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</si>
  <si>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</si>
  <si>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</si>
  <si>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</si>
  <si>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</si>
  <si>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</si>
  <si>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</si>
  <si>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</si>
  <si>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</si>
  <si>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</si>
  <si>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</si>
  <si>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</si>
  <si>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</si>
  <si>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</si>
  <si>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</si>
  <si>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</si>
  <si>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</si>
  <si>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</si>
  <si>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</si>
  <si>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</si>
  <si>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</si>
  <si>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</si>
  <si>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</si>
  <si>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</si>
  <si>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</si>
  <si>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</si>
  <si>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</si>
  <si>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</si>
  <si>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</si>
  <si>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</si>
  <si>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</si>
  <si>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</si>
  <si>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</si>
  <si>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</si>
  <si>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</si>
  <si>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</si>
  <si>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</si>
  <si>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</si>
  <si>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</si>
  <si>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</si>
  <si>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</si>
  <si>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</si>
  <si>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</si>
  <si>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</si>
  <si>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</si>
  <si>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</si>
  <si>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</si>
  <si>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</si>
  <si>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</si>
  <si>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</si>
  <si>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</si>
  <si>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</si>
  <si>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</si>
  <si>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</si>
  <si>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</si>
  <si>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</si>
  <si>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</si>
  <si>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</si>
  <si>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</si>
  <si>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</si>
  <si>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</si>
  <si>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</si>
  <si>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</si>
  <si>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</si>
  <si>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</si>
  <si>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</si>
  <si>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</si>
  <si>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</si>
  <si>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</si>
  <si>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</si>
  <si>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</si>
  <si>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</si>
  <si>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</si>
  <si>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</si>
  <si>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</si>
  <si>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</si>
  <si>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</si>
  <si>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</si>
  <si>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</si>
  <si>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</si>
  <si>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</si>
  <si>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</si>
  <si>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</si>
  <si>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</si>
  <si>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</si>
  <si>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</si>
  <si>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</si>
  <si>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</si>
  <si>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</si>
  <si>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</si>
  <si>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</si>
  <si>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</si>
  <si>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</si>
  <si>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</si>
  <si>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</si>
  <si>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</si>
  <si>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</si>
  <si>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</si>
  <si>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</si>
  <si>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</si>
  <si>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</si>
  <si>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</si>
  <si>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</si>
  <si>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</si>
  <si>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</si>
  <si>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</si>
  <si>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</si>
  <si>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</si>
  <si>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</si>
  <si>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</si>
  <si>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</si>
  <si>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</si>
  <si>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</si>
  <si>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</si>
  <si>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</si>
  <si>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</si>
  <si>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</si>
  <si>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</si>
  <si>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</si>
  <si>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</si>
  <si>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</si>
  <si>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</si>
  <si>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</si>
  <si>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</si>
  <si>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</si>
  <si>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</si>
  <si>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</si>
  <si>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</si>
  <si>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</si>
  <si>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</si>
  <si>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</si>
  <si>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</si>
  <si>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</si>
  <si>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</si>
  <si>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</si>
  <si>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</si>
  <si>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</si>
  <si>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</si>
  <si>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</si>
  <si>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</si>
  <si>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</si>
  <si>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</si>
  <si>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</si>
  <si>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</si>
  <si>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</si>
  <si>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</si>
  <si>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</si>
  <si>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</si>
  <si>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</si>
  <si>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</si>
  <si>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</si>
  <si>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</si>
  <si>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</si>
  <si>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</si>
  <si>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</si>
  <si>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</si>
  <si>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</si>
  <si>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</si>
  <si>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</si>
  <si>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</si>
  <si>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</si>
  <si>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</si>
  <si>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</si>
  <si>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</si>
  <si>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</si>
  <si>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</si>
  <si>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</si>
  <si>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</si>
  <si>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</si>
  <si>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</si>
  <si>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</si>
  <si>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</si>
  <si>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</si>
  <si>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</si>
  <si>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</si>
  <si>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</si>
  <si>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</si>
  <si>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</si>
  <si>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</si>
  <si>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</si>
  <si>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</si>
  <si>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</si>
  <si>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</si>
  <si>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</si>
  <si>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</si>
  <si>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</si>
  <si>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</si>
  <si>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</si>
  <si>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</si>
  <si>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</si>
  <si>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</si>
  <si>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</si>
  <si>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</si>
  <si>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</si>
  <si>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</si>
  <si>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</si>
  <si>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</si>
  <si>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</si>
  <si>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</si>
  <si>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</si>
  <si>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</si>
  <si>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</si>
  <si>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</si>
  <si>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</si>
  <si>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</si>
  <si>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</si>
  <si>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</si>
  <si>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</si>
  <si>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</si>
  <si>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</si>
  <si>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</si>
  <si>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</si>
  <si>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</si>
  <si>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</si>
  <si>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</si>
  <si>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</si>
  <si>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</si>
  <si>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</si>
  <si>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</si>
  <si>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</si>
  <si>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</si>
  <si>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</si>
  <si>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</si>
  <si>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</si>
  <si>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</si>
  <si>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</si>
  <si>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</si>
  <si>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</si>
  <si>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</si>
  <si>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</si>
  <si>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</si>
  <si>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</si>
  <si>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</si>
  <si>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</si>
  <si>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</si>
  <si>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</si>
  <si>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</si>
  <si>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</si>
  <si>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</si>
  <si>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</si>
  <si>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</si>
  <si>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</si>
  <si>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</si>
  <si>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</si>
  <si>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</si>
  <si>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</si>
  <si>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</si>
  <si>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</si>
  <si>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</si>
  <si>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</si>
  <si>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</si>
  <si>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</si>
  <si>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</si>
  <si>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</si>
  <si>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</si>
  <si>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</si>
  <si>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</si>
  <si>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</si>
  <si>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</si>
  <si>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</si>
  <si>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</si>
  <si>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</si>
  <si>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</si>
  <si>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</si>
  <si>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</si>
  <si>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</si>
  <si>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</si>
  <si>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</si>
  <si>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</si>
  <si>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</si>
  <si>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</si>
  <si>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</si>
  <si>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</si>
  <si>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</si>
  <si>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</si>
  <si>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</si>
  <si>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</si>
  <si>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</si>
  <si>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</si>
  <si>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</si>
  <si>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</si>
  <si>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</si>
  <si>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</si>
  <si>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</si>
  <si>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</si>
  <si>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</si>
  <si>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</si>
  <si>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</si>
  <si>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</si>
  <si>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</si>
  <si>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</si>
  <si>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</si>
  <si>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</si>
  <si>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</si>
  <si>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</si>
  <si>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</si>
  <si>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</si>
  <si>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</si>
  <si>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</si>
  <si>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</si>
  <si>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</si>
  <si>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</si>
  <si>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</si>
  <si>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</si>
  <si>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</si>
  <si>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</si>
  <si>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</si>
  <si>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</si>
  <si>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</si>
  <si>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</si>
  <si>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</si>
  <si>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</si>
  <si>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</si>
  <si>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</si>
  <si>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</si>
  <si>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</si>
  <si>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</si>
  <si>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</si>
  <si>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</si>
  <si>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</si>
  <si>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</si>
  <si>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</si>
  <si>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</si>
  <si>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</si>
  <si>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</si>
  <si>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</si>
  <si>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</si>
  <si>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</si>
  <si>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</si>
  <si>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</si>
  <si>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</si>
  <si>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</si>
  <si>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</si>
  <si>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</si>
  <si>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</si>
  <si>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</si>
  <si>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</si>
  <si>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</si>
  <si>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</si>
  <si>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</si>
  <si>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</si>
  <si>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</si>
  <si>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</si>
  <si>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</si>
  <si>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</si>
  <si>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</si>
  <si>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</si>
  <si>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</si>
  <si>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</si>
  <si>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</si>
  <si>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</si>
  <si>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</si>
  <si>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</si>
  <si>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</si>
  <si>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</si>
  <si>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</si>
  <si>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</si>
  <si>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</si>
  <si>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</si>
  <si>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</si>
  <si>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</si>
  <si>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</si>
  <si>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</si>
  <si>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</si>
  <si>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</si>
  <si>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</si>
  <si>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</si>
  <si>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</si>
  <si>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</si>
  <si>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</si>
  <si>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</si>
  <si>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</si>
  <si>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</si>
  <si>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</si>
  <si>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</si>
  <si>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</si>
  <si>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</si>
  <si>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</si>
  <si>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</si>
  <si>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</si>
  <si>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</si>
  <si>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</si>
  <si>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</si>
  <si>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</si>
  <si>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</si>
  <si>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</si>
  <si>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</si>
  <si>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</si>
  <si>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</si>
  <si>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</si>
  <si>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</si>
  <si>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</si>
  <si>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</si>
  <si>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</si>
  <si>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</si>
  <si>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</si>
  <si>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</si>
  <si>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</si>
  <si>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</si>
  <si>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</si>
  <si>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</si>
  <si>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</si>
  <si>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</si>
  <si>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</si>
  <si>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</si>
  <si>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</si>
  <si>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</si>
  <si>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</si>
  <si>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</si>
  <si>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</si>
  <si>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</si>
  <si>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</si>
  <si>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</si>
  <si>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</si>
  <si>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</si>
  <si>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</si>
  <si>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</si>
  <si>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</si>
  <si>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</si>
  <si>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</si>
  <si>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</si>
  <si>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</si>
  <si>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</si>
  <si>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</si>
  <si>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</si>
  <si>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</si>
  <si>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</si>
  <si>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</si>
  <si>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</si>
  <si>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</si>
  <si>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</si>
  <si>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</si>
  <si>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</si>
  <si>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</si>
  <si>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</si>
  <si>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</si>
  <si>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</si>
  <si>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</si>
  <si>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</si>
  <si>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</si>
  <si>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</si>
  <si>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</si>
  <si>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</si>
  <si>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</si>
  <si>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</si>
  <si>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</si>
  <si>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</si>
  <si>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</si>
  <si>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</si>
  <si>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</si>
  <si>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</si>
  <si>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</si>
  <si>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</si>
  <si>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</si>
  <si>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</si>
  <si>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</si>
  <si>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</si>
  <si>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</si>
  <si>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</si>
  <si>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</si>
  <si>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</si>
  <si>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</si>
  <si>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</si>
  <si>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</si>
  <si>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</si>
  <si>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</si>
  <si>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</si>
  <si>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</si>
  <si>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</si>
  <si>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</si>
  <si>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</si>
  <si>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</si>
  <si>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</si>
  <si>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</si>
  <si>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</si>
  <si>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</si>
  <si>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</si>
  <si>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</si>
  <si>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</si>
  <si>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</si>
  <si>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</si>
  <si>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</si>
  <si>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</si>
  <si>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</si>
  <si>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</si>
  <si>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</si>
  <si>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</si>
  <si>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</si>
  <si>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</si>
  <si>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</si>
  <si>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</si>
  <si>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</si>
  <si>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</si>
  <si>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</si>
  <si>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</si>
  <si>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</si>
  <si>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</si>
  <si>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</si>
  <si>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</si>
  <si>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</si>
  <si>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</si>
  <si>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</si>
  <si>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</si>
  <si>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</si>
  <si>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</si>
  <si>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</si>
  <si>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</si>
  <si>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</si>
  <si>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</si>
  <si>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</si>
  <si>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</si>
  <si>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</si>
  <si>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</si>
  <si>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</si>
  <si>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</si>
  <si>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</si>
  <si>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</si>
  <si>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</si>
  <si>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</si>
  <si>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</si>
  <si>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</si>
  <si>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</si>
  <si>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</si>
  <si>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</si>
  <si>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</si>
  <si>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</si>
  <si>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</si>
  <si>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</si>
  <si>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</si>
  <si>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</si>
  <si>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</si>
  <si>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</si>
  <si>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</si>
  <si>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</si>
  <si>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</si>
  <si>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</si>
  <si>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</si>
  <si>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riy0630</t>
  </si>
  <si>
    <t xml:space="preserve"> PCM-20250215-00000830 </t>
  </si>
  <si>
    <t>LTE site still down and  site located in aramco area access issue need special permission</t>
  </si>
  <si>
    <t>PCM-20251102-00001522</t>
  </si>
  <si>
    <t>LTE sector flapping due to loss issue / rectifier modules under arrange // ETA 60 min</t>
  </si>
  <si>
    <t>PCM-20251102-00001528</t>
  </si>
  <si>
    <t>LTE sector flapping due to loss issue / rectifier modules under arrange // ETA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</si>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</sst>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5" totalsRowShown="0" headerRowDxfId="48" dataDxfId="47" headerRowBorderDxfId="45" tableBorderDxfId="46" totalsRowBorderDxfId="44">
  <autoFilter ref="A1:L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300.89417812500324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45963.842604050929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45963.842604050929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45963.842604050929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45963.842604050929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45963.842604050929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45963.842604050929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45963.842604050929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45963.842604050929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45963.842604050929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45963.842604050929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45963.842604050929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45963.842604050929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45963.842604050929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45963.842604050929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45963.842604050929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45963.842604050929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45963.842604050929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45963.842604050929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45963.842604050929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45963.842604050929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45963.842604050929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45963.842604050929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45963.842604050929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45963.842604050929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45963.842604050929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45963.842604050929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45963.842604050929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45963.842604050929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45963.842604050929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45963.842604050929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45963.842604050929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45963.842604050929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45963.842604050929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45963.842604050929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45963.842604050929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45963.842604050929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45963.842604050929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45963.842604050929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45963.842604050929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45963.842604050929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45963.842604050929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45963.842604050929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45963.842604050929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45963.842604050929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45963.842604050929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45963.842604050929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45963.842604050929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45963.842604050929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45963.842604050929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45963.842604050929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45963.842604050929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45963.842604050929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45963.842604050929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45963.842604050929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45963.842604050929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45963.842604050929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45963.842604050929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45963.842604050929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45963.842604050929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45963.842604050929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45963.842604050929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45963.842604050929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45963.842604050929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45963.842604050929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45963.842604050929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45963.842604050929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45963.842604050929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45963.842604050929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45963.842604050929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45963.842604050929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45963.842604050929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45963.842604050929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45963.842604050929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45963.842604050929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45963.842604050929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45963.842604050929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45963.842604050929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45963.842604050929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45963.842604050929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45963.842604050929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45963.842604050929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45963.842604050929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45963.842604050929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45963.842604050929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45963.842604050929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45963.842604050929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45963.842604050929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45963.842604050929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45963.842604050929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45963.842604050929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45963.842604050929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45963.842604050929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45963.842604050929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45963.842604050929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45963.842604050929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45963.842604050929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45963.842604050929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45963.842604050929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45963.842604050929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45963.842604050929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45963.842604050929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45963.842604050929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45963.842604050929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45963.842604050929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45963.842604050929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45963.842604050929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45963.842604050929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45963.842604050929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45963.842604050929</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45963.842604050929</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EEA0CAB8-0DC2-4BE7-A7CC-87D4787F1B02}"/>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138.8427660879679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5.1005207175985561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45963.842604050929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8" t="s">
        <v>39107</v>
      </c>
      <c r="E6" s="113"/>
      <c r="F6" s="114"/>
      <c r="G6" s="115">
        <f ca="1">IFERROR(NOW()-F6,"-")</f>
        <v>45963.842604050929</v>
      </c>
      <c r="H6" s="114"/>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45963.842604050929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45963.842604050929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45963.842604050929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45963.842604050929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45963.842604050929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45963.842604050929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45963.842604050929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45963.842604050929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45963.842604050929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45963.842604050929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45963.842604050929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45963.842604050929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45963.842604050929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45963.842604050929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45963.842604050929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45963.842604050929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45963.842604050929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45963.842604050929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45963.842604050929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45963.842604050929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45963.842604050929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45963.842604050929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45963.842604050929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45963.842604050929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45963.842604050929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45963.842604050929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45963.842604050929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45963.842604050929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45963.842604050929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45963.842604050929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45963.842604050929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45963.842604050929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45963.842604050929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45963.842604050929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45963.842604050929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45963.842604050929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45963.842604050929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45963.842604050929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45963.842604050929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45963.842604050929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45963.842604050929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45963.842604050929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45963.842604050929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45963.842604050929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45963.842604050929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45963.842604050929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45963.842604050929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45963.842604050929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45963.842604050929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45963.842604050929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45963.842604050929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45963.842604050929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45963.842604050929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45963.842604050929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45963.842604050929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45963.842604050929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45963.842604050929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45963.842604050929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45963.842604050929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45963.842604050929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45963.842604050929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45963.842604050929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45963.842604050929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45963.842604050929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45963.842604050929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45963.842604050929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45963.842604050929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45963.842604050929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45963.842604050929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45963.842604050929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45963.842604050929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45963.842604050929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45963.842604050929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45963.842604050929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45963.842604050929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45963.842604050929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45963.842604050929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45963.842604050929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45963.842604050929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45963.842604050929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45963.842604050929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45963.842604050929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45963.842604050929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45963.842604050929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45963.842604050929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45963.842604050929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45963.842604050929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45963.842604050929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45963.842604050929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45963.842604050929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45963.842604050929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45963.842604050929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45963.842604050929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45963.842604050929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45963.842604050929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45963.842604050929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45963.842604050929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45963.842604050929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45963.842604050929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45963.842604050929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45963.842604050929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45963.842604050929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45963.842604050929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45963.842604050929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45963.842604050929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45963.842604050929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45963.842604050929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45963.842604050929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45963.842604050929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45963.842604050929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45963.842604050929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45963.842604050929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45963.842604050929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45963.842604050929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45963.842604050929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45963.842604050929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45963.842604050929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45963.842604050929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45963.842604050929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45963.842604050929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45963.842604050929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45963.842604050929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45963.842604050929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45963.842604050929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45963.842604050929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45963.842604050929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45963.842604050929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45963.842604050929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45963.842604050929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45963.842604050929</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45963.842604050929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45963.842604050929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45963.842604050929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45963.842604050929</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45963.842604050929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45963.842604050929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45963.842604050929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45963.842604050929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45963.842604050929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45963.842604050929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45963.842604050929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45963.842604050929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45963.842604050929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45963.842604050929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45963.842604050929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45963.842604050929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45963.842604050929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45963.842604050929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45963.842604050929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45963.842604050929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45963.842604050929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45963.842604050929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45963.842604050929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45963.842604050929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45963.842604050929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45963.842604050929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45963.842604050929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45963.842604050929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45963.842604050929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45963.842604050929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45963.842604050929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45963.842604050929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45963.842604050929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45963.842604050929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45963.842604050929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45963.842604050929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45963.842604050929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45963.842604050929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45963.842604050929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45963.842604050929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45963.842604050929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45963.842604050929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45963.842604050929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45963.842604050929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45963.842604050929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45963.842604050929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45963.842604050929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45963.842604050929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45963.842604050929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45963.842604050929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45963.842604050929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45963.842604050929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45963.842604050929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45963.842604050929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45963.842604050929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45963.842604050929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45963.842604050929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45963.842604050929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45963.842604050929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45963.842604050929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45963.842604050929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45963.842604050929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45963.842604050929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45963.842604050929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45963.842604050929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45963.842604050929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45963.842604050929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45963.842604050929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45963.842604050929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45963.842604050929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45963.842604050929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45963.842604050929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45963.842604050929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45963.842604050929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45963.842604050929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45963.842604050929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45963.842604050929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45963.842604050929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45963.842604050929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45963.842604050929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45963.842604050929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45963.842604050929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45963.842604050929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45963.842604050929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45963.842604050929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45963.842604050929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45963.842604050929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45963.842604050929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45963.842604050929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45963.842604050929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45963.842604050929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45963.842604050929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45963.842604050929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45963.842604050929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45963.842604050929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45963.842604050929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45963.842604050929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45963.842604050929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45963.842604050929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45963.842604050929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45963.842604050929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45963.842604050929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45963.842604050929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45963.842604050929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45963.842604050929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45963.842604050929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45963.842604050929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45963.842604050929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45963.842604050929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45963.842604050929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45963.842604050929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45963.842604050929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45963.842604050929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45963.842604050929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45963.842604050929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45963.842604050929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45963.842604050929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45963.842604050929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45963.842604050929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45963.842604050929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45963.842604050929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45963.842604050929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45963.842604050929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45963.842604050929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45963.842604050929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45963.842604050929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45963.842604050929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45963.842604050929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45963.842604050929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45963.842604050929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45963.842604050929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45963.842604050929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45963.842604050929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45963.842604050929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45963.842604050929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45963.842604050929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45963.842604050929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45963.842604050929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45963.842604050929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45963.842604050929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45963.842604050929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45963.842604050929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45963.842604050929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45963.842604050929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45963.842604050929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45963.842604050929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45963.842604050929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45963.842604050929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45963.842604050929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45963.842604050929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45963.842604050929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45963.842604050929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45963.842604050929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45963.842604050929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45963.842604050929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45963.842604050929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45963.842604050929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45963.842604050929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45963.842604050929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45963.842604050929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45963.842604050929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45963.842604050929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45963.842604050929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45963.842604050929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45963.842604050929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45963.842604050929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45963.842604050929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45963.842604050929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45963.842604050929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45963.842604050929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45963.842604050929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45963.842604050929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45963.842604050929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45963.842604050929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45963.842604050929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45963.842604050929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45963.842604050929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45963.842604050929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45963.842604050929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45963.842604050929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45963.842604050929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45963.842604050929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45963.842604050929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45963.842604050929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45963.842604050929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45963.842604050929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45963.842604050929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45963.842604050929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45963.842604050929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45963.842604050929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45963.842604050929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45963.842604050929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45963.842604050929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45963.842604050929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45963.842604050929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45963.842604050929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45963.842604050929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45963.842604050929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45963.842604050929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45963.842604050929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45963.842604050929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45963.842604050929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45963.842604050929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45963.842604050929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45963.842604050929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45963.842604050929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45963.842604050929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45963.842604050929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45963.842604050929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45963.842604050929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45963.842604050929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45963.842604050929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45963.842604050929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45963.842604050929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45963.842604050929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45963.842604050929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45963.842604050929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45963.842604050929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45963.842604050929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45963.842604050929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45963.842604050929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45963.842604050929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45963.842604050929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45963.842604050929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45963.842604050929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45963.842604050929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45963.842604050929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45963.842604050929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45963.842604050929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45963.842604050929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45963.842604050929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45963.842604050929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45963.842604050929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45963.842604050929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45963.842604050929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45963.842604050929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45963.842604050929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45963.842604050929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45963.842604050929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45963.842604050929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45963.842604050929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45963.842604050929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45963.842604050929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45963.842604050929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45963.842604050929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45963.842604050929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45963.842604050929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45963.842604050929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45963.842604050929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45963.842604050929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45963.842604050929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45963.842604050929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45963.842604050929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45963.842604050929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45963.842604050929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45963.842604050929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45963.842604050929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45963.842604050929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45963.842604050929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45963.842604050929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45963.842604050929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45963.842604050929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45963.842604050929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45963.842604050929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45963.842604050929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45963.842604050929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45963.842604050929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45963.842604050929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45963.842604050929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45963.842604050929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45963.842604050929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45963.842604050929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45963.842604050929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45963.842604050929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45963.842604050929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45963.842604050929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45963.842604050929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45963.842604050929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45963.842604050929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45963.842604050929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45963.842604050929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45963.842604050929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45963.842604050929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45963.842604050929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45963.842604050929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45963.842604050929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45963.842604050929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45963.842604050929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45963.842604050929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45963.842604050929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45963.842604050929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45963.842604050929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45963.842604050929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45963.842604050929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45963.842604050929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45963.842604050929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45963.842604050929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45963.842604050929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45963.842604050929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45963.842604050929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45963.842604050929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45963.842604050929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45963.842604050929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45963.842604050929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45963.842604050929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45963.842604050929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45963.842604050929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45963.842604050929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45963.842604050929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45963.842604050929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45963.842604050929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45963.842604050929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45963.842604050929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45963.842604050929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45963.842604050929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45963.842604050929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45963.842604050929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45963.842604050929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45963.842604050929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45963.842604050929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45963.842604050929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45963.842604050929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45963.842604050929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45963.842604050929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45963.842604050929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45963.842604050929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45963.842604050929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45963.842604050929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45963.842604050929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45963.842604050929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45963.842604050929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45963.842604050929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45963.842604050929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45963.842604050929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45963.842604050929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45963.842604050929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45963.842604050929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45963.842604050929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45963.842604050929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45963.842604050929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45963.842604050929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45963.842604050929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45963.842604050929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45963.842604050929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45963.842604050929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45963.842604050929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45963.842604050929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45963.842604050929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45963.842604050929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45963.842604050929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45963.842604050929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45963.842604050929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45963.842604050929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45963.842604050929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45963.842604050929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45963.842604050929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45963.842604050929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45963.842604050929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45963.842604050929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45963.842604050929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45963.842604050929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45963.842604050929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45963.842604050929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45963.842604050929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45963.842604050929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45963.842604050929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45963.842604050929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45963.842604050929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45963.842604050929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45963.842604050929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45963.842604050929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45963.842604050929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45963.842604050929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45963.842604050929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45963.842604050929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45963.842604050929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45963.842604050929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45963.842604050929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45963.842604050929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45963.842604050929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45963.842604050929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45963.842604050929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45963.842604050929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45963.842604050929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45963.842604050929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45963.842604050929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45963.842604050929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45963.842604050929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45963.842604050929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45963.842604050929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45963.842604050929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45963.842604050929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45963.842604050929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45963.842604050929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45963.842604050929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45963.842604050929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45963.842604050929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45963.842604050929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45963.842604050929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45963.842604050929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45963.842604050929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45963.842604050929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45963.842604050929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45963.842604050929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45963.842604050929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45963.842604050929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45963.842604050929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45963.842604050929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45963.842604050929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45963.842604050929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45963.842604050929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45963.842604050929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45963.842604050929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45963.842604050929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45963.842604050929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45963.842604050929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45963.842604050929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45963.842604050929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45963.842604050929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45963.842604050929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45963.842604050929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45963.842604050929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45963.842604050929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45963.842604050929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45963.842604050929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45963.842604050929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45963.842604050929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45963.842604050929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45963.842604050929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45963.842604050929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45963.842604050929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45963.842604050929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45963.842604050929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45963.842604050929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45963.842604050929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45963.842604050929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45963.842604050929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45963.842604050929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45963.842604050929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45963.842604050929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45963.842604050929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45963.842604050929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45963.842604050929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45963.842604050929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45963.842604050929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45963.842604050929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45963.842604050929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45963.842604050929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45963.842604050929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45963.842604050929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45963.842604050929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45963.842604050929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45963.842604050929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45963.842604050929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45963.842604050929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45963.842604050929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45963.842604050929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45963.842604050929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45963.842604050929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45963.842604050929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45963.842604050929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45963.842604050929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45963.842604050929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45963.842604050929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45963.842604050929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45963.842604050929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45963.842604050929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45963.842604050929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45963.842604050929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45963.842604050929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45963.842604050929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45963.842604050929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45963.842604050929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45963.842604050929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45963.842604050929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45963.842604050929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45963.842604050929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45963.842604050929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45963.842604050929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45963.842604050929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45963.842604050929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45963.842604050929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45963.842604050929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45963.842604050929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45963.842604050929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45963.842604050929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45963.842604050929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45963.842604050929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45963.842604050929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45963.842604050929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45963.842604050929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45963.842604050929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45963.842604050929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45963.842604050929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45963.842604050929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45963.842604050929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45963.842604050929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45963.842604050929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45963.842604050929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45963.842604050929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45963.842604050929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45963.842604050929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45963.842604050929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45963.842604050929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45963.842604050929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45963.842604050929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45963.842604050929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45963.842604050929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45963.842604050929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45963.842604050929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45963.842604050929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45963.842604050929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45963.842604050929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45963.842604050929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45963.842604050929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45963.842604050929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45963.842604050929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45963.842604050929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45963.842604050929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45963.842604050929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45963.842604050929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45963.842604050929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45963.842604050929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45963.842604050929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45963.842604050929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45963.842604050929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45963.842604050929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45963.842604050929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45963.842604050929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45963.842604050929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45963.842604050929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45963.842604050929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45963.842604050929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45963.842604050929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45963.842604050929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45963.842604050929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45963.842604050929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45963.842604050929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45963.842604050929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45963.842604050929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45963.842604050929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45963.842604050929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45963.842604050929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45963.842604050929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45963.842604050929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45963.842604050929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45963.842604050929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45963.842604050929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45963.842604050929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45963.842604050929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45963.842604050929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45963.842604050929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45963.842604050929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45963.842604050929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45963.842604050929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45963.842604050929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45963.842604050929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45963.842604050929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45963.842604050929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45963.842604050929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45963.842604050929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45963.842604050929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45963.842604050929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45963.842604050929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45963.842604050929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45963.842604050929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45963.842604050929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45963.842604050929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45963.842604050929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45963.842604050929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45963.842604050929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45963.842604050929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45963.842604050929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45963.842604050929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45963.842604050929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45963.842604050929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45963.842604050929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45963.842604050929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45963.842604050929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45963.842604050929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45963.842604050929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45963.842604050929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45963.842604050929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45963.842604050929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45963.842604050929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45963.842604050929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45963.842604050929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45963.842604050929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45963.842604050929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45963.842604050929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45963.842604050929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45963.842604050929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45963.842604050929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45963.842604050929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45963.842604050929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45963.842604050929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45963.842604050929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45963.842604050929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45963.842604050929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45963.842604050929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45963.842604050929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45963.842604050929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45963.842604050929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45963.842604050929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45963.842604050929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45963.842604050929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45963.842604050929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45963.842604050929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45963.842604050929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45963.842604050929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45963.842604050929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45963.842604050929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45963.842604050929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45963.842604050929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45963.842604050929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45963.842604050929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45963.842604050929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45963.842604050929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45963.842604050929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45963.842604050929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45963.842604050929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45963.842604050929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45963.842604050929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45963.842604050929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45963.842604050929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45963.842604050929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45963.842604050929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45963.842604050929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45963.842604050929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45963.842604050929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45963.842604050929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45963.842604050929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45963.842604050929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45963.842604050929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45963.842604050929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45963.842604050929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45963.842604050929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45963.842604050929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45963.842604050929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45963.842604050929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45963.842604050929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45963.842604050929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45963.842604050929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45963.842604050929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45963.842604050929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45963.842604050929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45963.842604050929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45963.842604050929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45963.842604050929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45963.842604050929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45963.842604050929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45963.842604050929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45963.842604050929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45963.842604050929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45963.842604050929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45963.842604050929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45963.842604050929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45963.842604050929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45963.842604050929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45963.842604050929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45963.842604050929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45963.842604050929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45963.842604050929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45963.842604050929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45963.842604050929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45963.842604050929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45963.842604050929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45963.842604050929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45963.842604050929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45963.842604050929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45963.842604050929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45963.842604050929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45963.842604050929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45963.842604050929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45963.842604050929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45963.842604050929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45963.842604050929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45963.842604050929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45963.842604050929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45963.842604050929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45963.842604050929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45963.842604050929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45963.842604050929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45963.842604050929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45963.842604050929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45963.842604050929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45963.842604050929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45963.842604050929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45963.842604050929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45963.842604050929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45963.842604050929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45963.842604050929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45963.842604050929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45963.842604050929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45963.842604050929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45963.842604050929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45963.842604050929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45963.842604050929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45963.842604050929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45963.842604050929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45963.842604050929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45963.842604050929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45963.842604050929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45963.842604050929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45963.842604050929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45963.842604050929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45963.842604050929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45963.842604050929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45963.842604050929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45963.842604050929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45963.842604050929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45963.842604050929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45963.842604050929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45963.842604050929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45963.842604050929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45963.842604050929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45963.842604050929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45963.842604050929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45963.842604050929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45963.842604050929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45963.842604050929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45963.842604050929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45963.842604050929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45963.842604050929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45963.842604050929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45963.842604050929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45963.842604050929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45963.842604050929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45963.842604050929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45963.842604050929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45963.842604050929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45963.842604050929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45963.842604050929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45963.842604050929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45963.842604050929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45963.842604050929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45963.842604050929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45963.842604050929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45963.842604050929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45963.842604050929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45963.842604050929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45963.842604050929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45963.842604050929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45963.842604050929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45963.842604050929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45963.842604050929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45963.842604050929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45963.842604050929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45963.842604050929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45963.842604050929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45963.842604050929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45963.842604050929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45963.842604050929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45963.842604050929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45963.842604050929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45963.842604050929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45963.842604050929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45963.842604050929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45963.842604050929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45963.842604050929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45963.842604050929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45963.842604050929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45963.842604050929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45963.842604050929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45963.842604050929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45963.842604050929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45963.842604050929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45963.842604050929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45963.842604050929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45963.842604050929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45963.842604050929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45963.842604050929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45963.842604050929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45963.842604050929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45963.842604050929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45963.842604050929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45963.842604050929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45963.842604050929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45963.842604050929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45963.842604050929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45963.842604050929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45963.842604050929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45963.842604050929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45963.842604050929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45963.842604050929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45963.842604050929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45963.842604050929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45963.842604050929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45963.842604050929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45963.842604050929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45963.842604050929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45963.842604050929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45963.842604050929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45963.842604050929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45963.842604050929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45963.842604050929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45963.842604050929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45963.842604050929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45963.842604050929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45963.842604050929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45963.842604050929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45963.842604050929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45963.842604050929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45963.842604050929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45963.842604050929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45963.842604050929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45963.842604050929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45963.842604050929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45963.842604050929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45963.842604050929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45963.842604050929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45963.842604050929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45963.842604050929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45963.842604050929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45963.842604050929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45963.842604050929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45963.842604050929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45963.842604050929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45963.842604050929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45963.842604050929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45963.842604050929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45963.842604050929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45963.842604050929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45963.842604050929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45963.842604050929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45963.842604050929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45963.842604050929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45963.842604050929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45963.842604050929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45963.842604050929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45963.842604050929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45963.842604050929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45963.842604050929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45963.842604050929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45963.842604050929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45963.842604050929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45963.842604050929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45963.842604050929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45963.842604050929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45963.842604050929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45963.842604050929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45963.842604050929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45963.842604050929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45963.842604050929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45963.842604050929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45963.842604050929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45963.842604050929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45963.842604050929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45963.842604050929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45963.842604050929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45963.842604050929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45963.842604050929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45963.842604050929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45963.842604050929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45963.842604050929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45963.842604050929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45963.842604050929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45963.842604050929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45963.842604050929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45963.842604050929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45963.842604050929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45963.842604050929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45963.842604050929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45963.842604050929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45963.842604050929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45963.842604050929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45963.842604050929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45963.842604050929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45963.842604050929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45963.842604050929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45963.842604050929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45963.842604050929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45963.842604050929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45963.842604050929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45963.842604050929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45963.842604050929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45963.842604050929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45963.842604050929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45963.842604050929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45963.842604050929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45963.842604050929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45963.842604050929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45963.842604050929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45963.842604050929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45963.842604050929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45963.842604050929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45963.842604050929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45963.842604050929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45963.842604050929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45963.842604050929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45963.842604050929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45963.842604050929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45963.842604050929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45963.842604050929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45963.842604050929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45963.842604050929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45963.842604050929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45963.842604050929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45963.842604050929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45963.842604050929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45963.842604050929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45963.842604050929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45963.842604050929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45963.842604050929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45963.842604050929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45963.842604050929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45963.842604050929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45963.842604050929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45963.842604050929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45963.842604050929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45963.842604050929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45963.842604050929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45963.842604050929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45963.842604050929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45963.842604050929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45963.842604050929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45963.842604050929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45963.842604050929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45963.842604050929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45963.842604050929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45963.842604050929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45963.842604050929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45963.842604050929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45963.842604050929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45963.842604050929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45963.842604050929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45963.842604050929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45963.842604050929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45963.842604050929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45963.842604050929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45963.842604050929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45963.842604050929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45963.842604050929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45963.842604050929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45963.842604050929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45963.842604050929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45963.842604050929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45963.842604050929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45963.842604050929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45963.842604050929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45963.842604050929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45963.842604050929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45963.842604050929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45963.842604050929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45963.842604050929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45963.842604050929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45963.842604050929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45963.842604050929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45963.842604050929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45963.842604050929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45963.842604050929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45963.842604050929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45963.842604050929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45963.842604050929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45963.842604050929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45963.842604050929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45963.842604050929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45963.842604050929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45963.842604050929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45963.842604050929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45963.842604050929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45963.842604050929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45963.842604050929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45963.842604050929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45963.842604050929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45963.842604050929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45963.842604050929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45963.842604050929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45963.842604050929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45963.842604050929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45963.842604050929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45963.842604050929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45963.842604050929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45963.842604050929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45963.842604050929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45963.842604050929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45963.842604050929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45963.842604050929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45963.842604050929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45963.842604050929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45963.842604050929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45963.842604050929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45963.842604050929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45963.842604050929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45963.842604050929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45963.842604050929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45963.842604050929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45963.842604050929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45963.842604050929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45963.842604050929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45963.842604050929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45963.842604050929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45963.842604050929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45963.842604050929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45963.842604050929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45963.842604050929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45963.842604050929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45963.842604050929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45963.842604050929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45963.842604050929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45963.842604050929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45963.842604050929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45963.842604050929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45963.842604050929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45963.842604050929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45963.842604050929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45963.842604050929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45963.842604050929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45963.842604050929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45963.842604050929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45963.842604050929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45963.842604050929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45963.842604050929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45963.842604050929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45963.842604050929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45963.842604050929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45963.842604050929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45963.842604050929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45963.842604050929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45963.842604050929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45963.842604050929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45963.842604050929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45963.842604050929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45963.842604050929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45963.842604050929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45963.842604050929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45963.842604050929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45963.842604050929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45963.842604050929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45963.842604050929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45963.842604050929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45963.842604050929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45963.842604050929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45963.842604050929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45963.842604050929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45963.842604050929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45963.842604050929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45963.842604050929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45963.842604050929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45963.842604050929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45963.842604050929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45963.842604050929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45963.842604050929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45963.842604050929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45963.842604050929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45963.842604050929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45963.842604050929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45963.842604050929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45963.842604050929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45963.842604050929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45963.842604050929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45963.842604050929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45963.842604050929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45963.842604050929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45963.842604050929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45963.842604050929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45963.842604050929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45963.842604050929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45963.842604050929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45963.842604050929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45963.842604050929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45963.842604050929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45963.842604050929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45963.842604050929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45963.842604050929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45963.842604050929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45963.842604050929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45963.842604050929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45963.842604050929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45963.842604050929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45963.842604050929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45963.842604050929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45963.842604050929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45963.842604050929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45963.842604050929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45963.842604050929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45963.842604050929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45963.842604050929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45963.842604050929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45963.842604050929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5"/>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260.36188645833317</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1</v>
      </c>
      <c r="D3" s="120" t="s">
        <v>29054</v>
      </c>
      <c r="E3" s="97" t="s">
        <v>39021</v>
      </c>
      <c r="F3" s="122">
        <v>45963.6562962963</v>
      </c>
      <c r="G3" s="123">
        <f ca="1">IFERROR(NOW()-F3,"")</f>
        <v>0.18630775462952442</v>
      </c>
      <c r="H3" s="122">
        <v>45963.779872685183</v>
      </c>
      <c r="I3" s="118" t="str">
        <f>IFERROR(VLOOKUP(D3,DB!A:F,6,0),"")</f>
        <v>SCECO</v>
      </c>
      <c r="J3" s="118" t="str">
        <f>IFERROR(VLOOKUP(D3,DB!A:G,7,0),"")</f>
        <v>Dead+Dead</v>
      </c>
      <c r="K3" s="124" t="s">
        <v>39111</v>
      </c>
      <c r="L3" s="120" t="str">
        <f>IFERROR(VLOOKUP(D3,DB!A:I,9,0),"")</f>
        <v>Latis</v>
      </c>
    </row>
    <row r="4" spans="1:16" ht="15" customHeight="1">
      <c r="A4" s="118" t="s">
        <v>39112</v>
      </c>
      <c r="B4" s="118" t="str">
        <f>IFERROR(VLOOKUP(D4,DB!A:K,11,0),"")</f>
        <v>R4</v>
      </c>
      <c r="C4" s="119">
        <v>1</v>
      </c>
      <c r="D4" s="120" t="s">
        <v>34191</v>
      </c>
      <c r="E4" s="97" t="s">
        <v>39021</v>
      </c>
      <c r="F4" s="122">
        <v>45963.657048611109</v>
      </c>
      <c r="G4" s="123">
        <f ca="1">IFERROR(NOW()-F4,"")</f>
        <v>0.18555543982074596</v>
      </c>
      <c r="H4" s="122">
        <v>45963.781805555554</v>
      </c>
      <c r="I4" s="118" t="str">
        <f>IFERROR(VLOOKUP(D4,DB!A:F,6,0),"")</f>
        <v>SCECO</v>
      </c>
      <c r="J4" s="118" t="str">
        <f>IFERROR(VLOOKUP(D4,DB!A:G,7,0),"")</f>
        <v>Dead</v>
      </c>
      <c r="K4" s="124" t="s">
        <v>39113</v>
      </c>
      <c r="L4" s="120" t="str">
        <f>IFERROR(VLOOKUP(D4,DB!A:I,9,0),"")</f>
        <v>Latis</v>
      </c>
    </row>
    <row r="5" spans="1:16" ht="15" customHeight="1">
      <c r="A5" s="118"/>
      <c r="B5" s="118" t="str">
        <f>IFERROR(VLOOKUP(D5,DB!A:K,11,0),"")</f>
        <v/>
      </c>
      <c r="C5" s="119"/>
      <c r="D5" s="120"/>
      <c r="E5" s="97" t="s">
        <v>39021</v>
      </c>
      <c r="F5" s="122"/>
      <c r="G5" s="123">
        <f ca="1">IFERROR(NOW()-F5,"")</f>
        <v>45963.842604050929</v>
      </c>
      <c r="H5" s="122"/>
      <c r="I5" s="118" t="str">
        <f>IFERROR(VLOOKUP(D5,DB!A:F,6,0),"")</f>
        <v/>
      </c>
      <c r="J5" s="118" t="str">
        <f>IFERROR(VLOOKUP(D5,DB!A:G,7,0),"")</f>
        <v/>
      </c>
      <c r="K5" s="124"/>
      <c r="L5" s="120" t="str">
        <f>IFERROR(VLOOKUP(D5,DB!A:I,9,0),"")</f>
        <v/>
      </c>
    </row>
    <row r="6" spans="1:16" ht="15" customHeight="1">
      <c r="A6" s="118"/>
      <c r="B6" s="118"/>
      <c r="C6" s="119"/>
      <c r="D6" s="120"/>
      <c r="E6" s="97" t="s">
        <v>39021</v>
      </c>
      <c r="F6" s="122"/>
      <c r="G6" s="123">
        <f ca="1">IFERROR(NOW()-F6,"")</f>
        <v>45963.842604050929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45963.842604050929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45963.842604050929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45963.842604050929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45963.842604050929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45963.842604050929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45963.842604050929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45963.842604050929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45963.842604050929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45963.842604050929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45963.842604050929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t="s">
        <v>39021</v>
      </c>
      <c r="F17" s="122"/>
      <c r="G17" s="123">
        <f ca="1">IFERROR(NOW()-F17,"")</f>
        <v>45963.842604050929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45963.842604050929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45963.842604050929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45963.842604050929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45963.842604050929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45963.842604050929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45963.842604050929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45963.842604050929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45963.842604050929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45963.842604050929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45963.842604050929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45963.842604050929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75"/>
      <c r="E29" s="121"/>
      <c r="F29" s="122"/>
      <c r="G29" s="123">
        <f ca="1">IFERROR(NOW()-F29,"")</f>
        <v>45963.842604050929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45963.842604050929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45963.842604050929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45963.842604050929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45963.842604050929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45963.842604050929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45963.842604050929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45963.842604050929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45963.842604050929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45963.842604050929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45963.842604050929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45963.842604050929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45963.842604050929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45963.842604050929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45963.842604050929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45963.842604050929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45963.842604050929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45963.842604050929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45963.842604050929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45963.842604050929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45963.842604050929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45963.842604050929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45963.842604050929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45963.842604050929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45963.842604050929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45963.842604050929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45963.842604050929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45963.842604050929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45963.842604050929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45963.842604050929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45963.842604050929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45963.842604050929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45963.842604050929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45963.842604050929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45963.842604050929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45963.842604050929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45963.842604050929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45963.842604050929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45963.842604050929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45963.842604050929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45963.842604050929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45963.842604050929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45963.842604050929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45963.842604050929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45963.842604050929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45963.842604050929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45963.842604050929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45963.842604050929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45963.842604050929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45963.842604050929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45963.842604050929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45963.842604050929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45963.842604050929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45963.842604050929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45963.842604050929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45963.842604050929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45963.842604050929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45963.842604050929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45963.842604050929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45963.842604050929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45963.842604050929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45963.842604050929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45963.842604050929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45963.842604050929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45963.842604050929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45963.842604050929</v>
      </c>
      <c r="H94" s="122"/>
      <c r="I94" s="118" t="str">
        <f>IFERROR(VLOOKUP(D94,DB!A:F,6,0),"")</f>
        <v/>
      </c>
      <c r="J94" s="118" t="str">
        <f>IFERROR(VLOOKUP(D94,DB!A:G,7,0),"")</f>
        <v/>
      </c>
      <c r="K94" s="124"/>
      <c r="L94" s="120" t="str">
        <f>IFERROR(VLOOKUP(D94,DB!A:I,9,0),"")</f>
        <v/>
      </c>
    </row>
    <row r="95" spans="1:12" ht="15" customHeight="1">
      <c r="A95" s="125"/>
      <c r="B95" s="125" t="str">
        <f>IFERROR(VLOOKUP(D95,DB!A:K,11,0),"")</f>
        <v/>
      </c>
      <c r="C95" s="126"/>
      <c r="D95" s="127"/>
      <c r="E95" s="128"/>
      <c r="F95" s="129"/>
      <c r="G95" s="130">
        <f ca="1">IFERROR(NOW()-F95,"")</f>
        <v>45963.842604050929</v>
      </c>
      <c r="H95" s="129"/>
      <c r="I95" s="125" t="str">
        <f>IFERROR(VLOOKUP(D95,DB!A:F,6,0),"")</f>
        <v/>
      </c>
      <c r="J95" s="125" t="str">
        <f>IFERROR(VLOOKUP(D95,DB!A:G,7,0),"")</f>
        <v/>
      </c>
      <c r="K95" s="131"/>
      <c r="L95" s="127" t="str">
        <f>IFERROR(VLOOKUP(D95,DB!A:I,9,0),"")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72.010543865741056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37.653726736112731</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15.181492939816962</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45963.842604050929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45963.842604050929</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45963.842604050929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45963.842604050929</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45963.842604050929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45963.842604050929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45963.842604050929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45963.842604050929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45963.842604050929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45963.842604050929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45963.842604050929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45963.842604050929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45963.842604050929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45963.842604050929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45963.842604050929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45963.842604050929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45963.842604050929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45963.842604050929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45963.842604050929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45963.842604050929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45963.842604050929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45963.842604050929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45963.842604050929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45963.842604050929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45963.842604050929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45963.842604050929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45963.842604050929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45963.842604050929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45963.842604050929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45963.842604050929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45963.842604050929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45963.842604050929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45963.842604050929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45963.842604050929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45963.842604050929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45963.842604050929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45963.842604050929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45963.842604050929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45963.842604050929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45963.842604050929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45963.842604050929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45963.842604050929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45963.842604050929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45963.842604050929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45963.842604050929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45963.842604050929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45963.842604050929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45963.842604050929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45963.842604050929</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45963.842604050929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45963.842604050929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45963.842604050929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45963.842604050929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45963.842604050929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45963.842604050929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45963.842604050929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45963.842604050929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45963.842604050929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45963.842604050929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45963.842604050929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45963.842604050929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45963.842604050929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45963.842604050929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45963.842604050929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45963.842604050929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45963.842604050929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45963.842604050929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45963.842604050929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45963.842604050929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45963.842604050929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45963.842604050929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45963.842604050929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45963.842604050929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45963.842604050929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45963.842604050929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45963.842604050929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45963.842604050929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45963.842604050929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45963.842604050929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45963.842604050929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45963.842604050929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45963.842604050929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45963.842604050929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45963.842604050929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45963.842604050929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45963.842604050929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45963.842604050929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45963.842604050929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45963.842604050929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45963.842604050929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45963.842604050929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45963.842604050929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45963.842604050929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45963.842604050929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45963.842604050929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45963.842604050929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45963.842604050929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45963.842604050929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45963.842604050929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45963.842604050929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45963.842604050929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45963.842604050929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45963.842604050929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45963.842604050929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45963.842604050929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45963.842604050929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45963.842604050929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45963.842604050929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45963.842604050929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45963.842604050929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45963.842604050929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45963.842604050929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45963.842604050929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45963.842604050929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45963.842604050929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45963.842604050929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45963.842604050929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45963.842604050929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45963.842604050929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45963.842604050929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45963.842604050929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45963.842604050929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45963.842604050929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45963.842604050929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45963.842604050929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45963.842604050929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45963.842604050929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45963.842604050929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45963.842604050929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45963.842604050929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45963.842604050929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45963.842604050929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45963.842604050929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45963.842604050929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45963.842604050929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45963.842604050929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45963.842604050929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45963.842604050929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45963.842604050929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45963.842604050929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45963.842604050929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45963.842604050929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45963.842604050929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45963.842604050929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45963.842604050929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45963.842604050929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45963.842604050929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45963.842604050929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45963.842604050929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45963.842604050929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45963.842604050929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45963.842604050929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45963.842604050929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45963.842604050929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45963.842604050929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45963.842604050929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45963.842604050929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45963.842604050929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45963.842604050929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45963.842604050929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45963.842604050929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45963.842604050929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45963.842604050929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45963.842604050929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45963.842604050929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45963.842604050929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45963.842604050929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45963.842604050929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45963.842604050929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45963.842604050929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45963.842604050929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45963.842604050929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45963.842604050929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45963.842604050929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45963.842604050929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45963.842604050929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45963.842604050929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45963.842604050929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45963.842604050929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45963.842604050929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45963.842604050929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45963.842604050929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45963.842604050929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45963.842604050929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45963.842604050929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45963.842604050929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45963.842604050929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45963.842604050929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45963.842604050929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45963.842604050929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45963.842604050929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45963.842604050929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45963.842604050929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45963.842604050929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45963.842604050929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45963.842604050929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45963.842604050929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45963.842604050929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45963.842604050929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45963.842604050929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45963.842604050929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45963.842604050929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45963.842604050929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45963.842604050929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45963.842604050929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45963.842604050929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45963.842604050929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45963.842604050929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45963.842604050929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45963.842604050929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45963.842604050929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45963.842604050929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45963.842604050929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45963.842604050929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45963.842604050929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45963.842604050929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45963.842604050929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45963.842604050929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45963.842604050929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45963.842604050929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45963.842604050929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45963.842604050929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45963.842604050929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45963.842604050929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45963.842604050929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45963.842604050929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45963.842604050929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45963.842604050929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45963.842604050929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45963.842604050929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45963.842604050929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45963.842604050929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45963.842604050929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45963.842604050929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45963.842604050929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45963.842604050929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45963.842604050929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45963.842604050929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45963.842604050929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45963.842604050929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45963.842604050929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45963.842604050929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45963.842604050929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45963.842604050929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45963.842604050929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45963.842604050929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45963.842604050929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45963.842604050929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45963.842604050929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45963.842604050929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45963.842604050929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45963.842604050929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45963.842604050929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45963.842604050929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45963.842604050929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45963.842604050929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45963.842604050929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45963.842604050929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45963.842604050929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45963.842604050929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45963.842604050929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45963.842604050929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45963.842604050929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45963.842604050929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45963.842604050929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45963.842604050929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45963.842604050929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45963.842604050929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45963.842604050929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45963.842604050929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45963.842604050929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45963.842604050929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45963.842604050929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45963.842604050929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45963.842604050929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45963.842604050929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45963.842604050929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45963.842604050929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45963.842604050929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45963.842604050929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45963.842604050929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45963.842604050929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45963.842604050929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45963.842604050929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45963.842604050929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45963.842604050929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45963.842604050929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45963.842604050929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45963.842604050929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45963.842604050929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45963.842604050929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45963.842604050929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45963.842604050929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45963.842604050929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45963.842604050929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45963.842604050929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45963.842604050929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45963.842604050929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45963.842604050929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45963.842604050929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45963.842604050929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45963.842604050929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45963.842604050929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45963.842604050929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45963.842604050929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45963.842604050929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45963.842604050929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45963.842604050929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45963.842604050929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45963.842604050929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45963.842604050929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45963.842604050929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45963.842604050929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45963.842604050929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45963.842604050929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45963.842604050929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45963.842604050929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45963.842604050929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45963.842604050929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45963.842604050929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45963.842604050929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45963.842604050929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45963.842604050929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45963.842604050929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45963.842604050929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45963.842604050929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45963.842604050929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45963.842604050929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45963.842604050929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45963.842604050929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45963.842604050929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45963.842604050929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45963.842604050929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45963.842604050929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45963.842604050929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45963.842604050929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45963.842604050929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45963.842604050929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45963.842604050929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45963.842604050929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45963.842604050929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45963.842604050929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45963.842604050929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45963.842604050929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45963.842604050929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45963.842604050929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45963.842604050929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45963.842604050929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45963.842604050929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45963.842604050929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45963.842604050929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45963.842604050929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45963.842604050929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45963.842604050929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45963.842604050929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45963.842604050929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45963.842604050929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45963.842604050929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45963.842604050929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45963.842604050929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45963.842604050929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45963.842604050929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45963.842604050929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45963.842604050929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45963.842604050929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45963.842604050929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45963.842604050929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45963.842604050929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45963.842604050929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45963.842604050929</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4"/>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39120</v>
      </c>
      <c r="B2" s="102" t="str">
        <f>IFERROR(VLOOKUP(D2,DB!A:K,11,0),"")</f>
        <v>R6</v>
      </c>
      <c r="C2" s="104">
        <v>1</v>
      </c>
      <c r="D2" s="102" t="s">
        <v>34850</v>
      </c>
      <c r="E2" s="102" t="s">
        <v>39121</v>
      </c>
      <c r="F2" s="106">
        <v>45963.62945601852</v>
      </c>
      <c r="G2" s="76">
        <f ca="1">IFERROR(NOW()-F2,"-")</f>
        <v>0.21314803240966285</v>
      </c>
      <c r="H2" s="106">
        <v>45963.634062500001</v>
      </c>
      <c r="I2" s="102" t="str">
        <f>IFERROR(VLOOKUP(D2,DB!A:F,6,0),"")</f>
        <v>SCECO</v>
      </c>
      <c r="J2" s="169" t="str">
        <f>IFERROR(VLOOKUP(D2,DB!A:G,7,0),"")</f>
        <v>In progress</v>
      </c>
      <c r="K2" s="107" t="s">
        <v>39122</v>
      </c>
      <c r="L2" s="108" t="str">
        <f>IFERROR(VLOOKUP(D2,DB!A:I,9,0),"")</f>
        <v>Latis</v>
      </c>
    </row>
    <row r="3" spans="1:16383" ht="31.5" customHeight="1">
      <c r="A3" s="168"/>
      <c r="B3" s="169" t="str">
        <f>IFERROR(VLOOKUP(D3,DB!A:K,11,0),"")</f>
        <v/>
      </c>
      <c r="C3" s="170"/>
      <c r="D3" s="169"/>
      <c r="E3" s="102"/>
      <c r="F3" s="171"/>
      <c r="G3" s="115">
        <f t="shared" ref="G3:G24" ca="1" si="0">IFERROR(NOW()-F3,"-")</f>
        <v>45963.842604050929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45963.842604050929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45963.842604050929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45963.842604050929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45963.842604050929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45963.842604050929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45963.842604050929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45963.842604050929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45963.842604050929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45963.842604050929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45963.842604050929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45963.842604050929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45963.842604050929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45963.842604050929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45963.842604050929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45963.842604050929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45963.842604050929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45963.842604050929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45963.842604050929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45963.842604050929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45963.842604050929</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45963.842604050929</v>
      </c>
      <c r="H24" s="171"/>
      <c r="I24" s="169" t="str">
        <f>IFERROR(VLOOKUP(D24,DB!A:F,6,0),"")</f>
        <v/>
      </c>
      <c r="J24" s="169" t="str">
        <f>IFERROR(VLOOKUP(D24,DB!A:G,7,0),"")</f>
        <v/>
      </c>
      <c r="K24" s="172"/>
      <c r="L24" s="173" t="str">
        <f>IFERROR(VLOOKUP(D24,DB!A:I,9,0),"")</f>
        <v/>
      </c>
    </row>
    <row r="25" spans="1:12" ht="31.5" customHeight="1">
      <c r="A25" s="103"/>
      <c r="B25" s="102" t="str">
        <f>IFERROR(VLOOKUP(D25,DB!A:K,11,0),"")</f>
        <v/>
      </c>
      <c r="C25" s="104"/>
      <c r="D25" s="102"/>
      <c r="E25" s="105"/>
      <c r="F25" s="106"/>
      <c r="G25" s="76">
        <f ca="1">IFERROR(NOW()-F25,"-")</f>
        <v>45963.842604050929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45963.842604050929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45963.842604050929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45963.842604050929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45963.842604050929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45963.842604050929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45963.842604050929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45963.842604050929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45963.842604050929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45963.842604050929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45963.842604050929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45963.842604050929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45963.842604050929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45963.842604050929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45963.842604050929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45963.842604050929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45963.842604050929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45963.842604050929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45963.842604050929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45963.842604050929</v>
      </c>
      <c r="H44" s="106"/>
      <c r="I44" s="102" t="str">
        <f>IFERROR(VLOOKUP(D44,DB!A:F,6,0),"")</f>
        <v/>
      </c>
      <c r="J44" s="101" t="str">
        <f>IFERROR(VLOOKUP(D44,DB!A:G,7,0),"")</f>
        <v/>
      </c>
      <c r="K44" s="107"/>
      <c r="L44" s="108" t="str">
        <f>IFERROR(VLOOKUP(D44,DB!A:I,9,0),"")</f>
        <v/>
      </c>
    </row>
  </sheetData>
  <dataValidations count="2">
    <dataValidation allowBlank="1" showInputMessage="1" showErrorMessage="1" sqref="E1" xr:uid="{380493DB-286A-4683-AF55-C78F04945A49}"/>
    <dataValidation type="list" allowBlank="1" showInputMessage="1" showErrorMessage="1" sqref="E3:E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2025-11-02T17:13:43Z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